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9aac09319cb0cc50/Desktop/MIT (July 2025)/MIT CRE Spring 2026/CRE42/CRE42 website - Claud Code/Data Link Files/"/>
    </mc:Choice>
  </mc:AlternateContent>
  <xr:revisionPtr revIDLastSave="10" documentId="11_532C3C30D5D6ACFCABE0582A4C255914978AEC72" xr6:coauthVersionLast="47" xr6:coauthVersionMax="47" xr10:uidLastSave="{A16F11C8-044E-4E9F-952B-88BB0E31E62C}"/>
  <bookViews>
    <workbookView xWindow="-28920" yWindow="-105" windowWidth="29040" windowHeight="15720" tabRatio="500" xr2:uid="{00000000-000D-0000-FFFF-FFFF00000000}"/>
  </bookViews>
  <sheets>
    <sheet name="Earth Climate History" sheetId="1" r:id="rId1"/>
    <sheet name="Global Temperature" sheetId="2" r:id="rId2"/>
    <sheet name="Atmospheric CO2" sheetId="3" r:id="rId3"/>
    <sheet name="Sea Level &amp; Ocean" sheetId="4" r:id="rId4"/>
    <sheet name="Ice &amp; Glaciers" sheetId="5" r:id="rId5"/>
    <sheet name="U.S. Extreme Weather" sheetId="6" r:id="rId6"/>
    <sheet name="U.S. Wildfires" sheetId="7" r:id="rId7"/>
    <sheet name="Insurance &amp; CRE Impact" sheetId="8" r:id="rId8"/>
    <sheet name="High-Tide Flood Trend" sheetId="9" r:id="rId9"/>
    <sheet name="Insurance Premiums" sheetId="10" r:id="rId10"/>
    <sheet name="Sources &amp; Links" sheetId="11" r:id="rId11"/>
    <sheet name="Lake Mead Elevation" sheetId="12" r:id="rId12"/>
    <sheet name="Insurance Indexed" sheetId="13" r:id="rId1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31" i="12" l="1"/>
  <c r="D31" i="12"/>
  <c r="E30" i="12"/>
  <c r="D30" i="12"/>
  <c r="E29" i="12"/>
  <c r="D29" i="12"/>
  <c r="E28" i="12"/>
  <c r="D28" i="12"/>
  <c r="E27" i="12"/>
  <c r="D27" i="12"/>
  <c r="E26" i="12"/>
  <c r="D26" i="12"/>
  <c r="E25" i="12"/>
  <c r="D25" i="12"/>
  <c r="E24" i="12"/>
  <c r="D24" i="12"/>
  <c r="E23" i="12"/>
  <c r="D23" i="12"/>
  <c r="E22" i="12"/>
  <c r="D22" i="12"/>
  <c r="E21" i="12"/>
  <c r="D21" i="12"/>
  <c r="E20" i="12"/>
  <c r="D20" i="12"/>
  <c r="E19" i="12"/>
  <c r="D19" i="12"/>
  <c r="E18" i="12"/>
  <c r="D18" i="12"/>
  <c r="E17" i="12"/>
  <c r="D17" i="12"/>
  <c r="E16" i="12"/>
  <c r="D16" i="12"/>
  <c r="E15" i="12"/>
  <c r="D15" i="12"/>
  <c r="E14" i="12"/>
  <c r="D14" i="12"/>
  <c r="E13" i="12"/>
  <c r="D13" i="12"/>
  <c r="E12" i="12"/>
  <c r="D12" i="12"/>
  <c r="E11" i="12"/>
  <c r="D11" i="12"/>
  <c r="E10" i="12"/>
  <c r="D10" i="12"/>
  <c r="E9" i="12"/>
  <c r="D9" i="12"/>
  <c r="E8" i="12"/>
  <c r="D8" i="12"/>
  <c r="E7" i="12"/>
  <c r="D7" i="12"/>
  <c r="E6" i="12"/>
  <c r="D6" i="12"/>
  <c r="S15" i="10"/>
  <c r="R15" i="10"/>
  <c r="S14" i="10"/>
  <c r="R14" i="10"/>
  <c r="S13" i="10"/>
  <c r="R13" i="10"/>
  <c r="S12" i="10"/>
  <c r="R12" i="10"/>
  <c r="S11" i="10"/>
  <c r="R11" i="10"/>
  <c r="S10" i="10"/>
  <c r="R10" i="10"/>
  <c r="S9" i="10"/>
  <c r="R9" i="10"/>
  <c r="S8" i="10"/>
  <c r="R8" i="10"/>
  <c r="S7" i="10"/>
  <c r="R7" i="10"/>
  <c r="S6" i="10"/>
  <c r="R6" i="10"/>
  <c r="S5" i="10"/>
  <c r="R5" i="10"/>
  <c r="S4" i="10"/>
  <c r="R4" i="10"/>
  <c r="H15" i="9"/>
  <c r="H14" i="9"/>
  <c r="H13" i="9"/>
  <c r="H12" i="9"/>
  <c r="H11" i="9"/>
  <c r="H10" i="9"/>
  <c r="H9" i="9"/>
  <c r="H8" i="9"/>
  <c r="H7" i="9"/>
  <c r="H6" i="9"/>
  <c r="H5" i="9"/>
</calcChain>
</file>

<file path=xl/sharedStrings.xml><?xml version="1.0" encoding="utf-8"?>
<sst xmlns="http://schemas.openxmlformats.org/spreadsheetml/2006/main" count="592" uniqueCount="498">
  <si>
    <t>Earth's Climate History — The Long View</t>
  </si>
  <si>
    <t>Time Period</t>
  </si>
  <si>
    <t>Event / Era</t>
  </si>
  <si>
    <t>Approx. Global Temp vs. Today</t>
  </si>
  <si>
    <t>Key Facts &amp; Context</t>
  </si>
  <si>
    <t>4.5 billion years ago</t>
  </si>
  <si>
    <t>Earth forms</t>
  </si>
  <si>
    <t>Much hotter (molten surface)</t>
  </si>
  <si>
    <t>No atmosphere as we know it; gradual cooling over hundreds of millions of years</t>
  </si>
  <si>
    <t>2.4 billion years ago</t>
  </si>
  <si>
    <t>Great Oxidation Event</t>
  </si>
  <si>
    <t>Variable</t>
  </si>
  <si>
    <t>Photosynthetic organisms begin producing oxygen; triggers first known glaciations</t>
  </si>
  <si>
    <t>720–635 million years ago</t>
  </si>
  <si>
    <t>Snowball Earth (Cryogenian)</t>
  </si>
  <si>
    <t>~30–50°C colder</t>
  </si>
  <si>
    <t>Sea ice may have reached near the equator; most severe glaciations in Earth history</t>
  </si>
  <si>
    <t>540 million years ago</t>
  </si>
  <si>
    <t>Cambrian Explosion</t>
  </si>
  <si>
    <t>~10°C warmer</t>
  </si>
  <si>
    <t>Rapid diversification of complex life; high CO2 levels; no polar ice</t>
  </si>
  <si>
    <t>300–260 million years ago</t>
  </si>
  <si>
    <t>Carboniferous–Permian Ice Age</t>
  </si>
  <si>
    <t>~5–10°C colder</t>
  </si>
  <si>
    <t>Extensive glaciation; coal-forming swamp forests sequester carbon</t>
  </si>
  <si>
    <t>252 million years ago</t>
  </si>
  <si>
    <t>Permian–Triassic Extinction</t>
  </si>
  <si>
    <t>~8–10°C warmer</t>
  </si>
  <si>
    <t>Worst mass extinction (96% of marine species); massive volcanic CO2 release</t>
  </si>
  <si>
    <t>~55 million years ago</t>
  </si>
  <si>
    <t>PETM (Paleocene–Eocene Thermal Maximum)</t>
  </si>
  <si>
    <t>~5–8°C warmer</t>
  </si>
  <si>
    <t>Rapid warming from massive CO2/methane release; closest analog to current speed of change</t>
  </si>
  <si>
    <t>~34 million years ago</t>
  </si>
  <si>
    <t>Antarctic Ice Sheet forms</t>
  </si>
  <si>
    <t>~4°C warmer than today</t>
  </si>
  <si>
    <t>Permanent polar ice begins; global cooling trend starts</t>
  </si>
  <si>
    <t>~2.5 million years ago</t>
  </si>
  <si>
    <t>Quaternary Glaciation begins</t>
  </si>
  <si>
    <t>Cycling ±4–7°C</t>
  </si>
  <si>
    <t>Ice ages every ~100,000 years driven by orbital (Milankovitch) cycles; ~100 glacial periods in 2.5M years</t>
  </si>
  <si>
    <t>800,000 years ago–present</t>
  </si>
  <si>
    <t>Ice Core Record (EPICA)</t>
  </si>
  <si>
    <t>CO2 varied 180–280 ppm across all glacial cycles; never exceeded 300 ppm; temperature and CO2 tightly coupled</t>
  </si>
  <si>
    <t>~20,000 years ago</t>
  </si>
  <si>
    <t>Last Glacial Maximum</t>
  </si>
  <si>
    <t>~5–7°C colder</t>
  </si>
  <si>
    <t>Ice sheets covered much of North America to NYC/Chicago and Northern Europe to Stockholm</t>
  </si>
  <si>
    <t>~11,700 years ago</t>
  </si>
  <si>
    <t>Holocene begins (current interglacial)</t>
  </si>
  <si>
    <t>~0.5–1°C warmer (peak ~6,000 yrs ago)</t>
  </si>
  <si>
    <t>Stable climate enables agriculture and civilization; CO2 stable at ~280 ppm</t>
  </si>
  <si>
    <t>~1750 CE</t>
  </si>
  <si>
    <t>Industrial Revolution begins</t>
  </si>
  <si>
    <t>Baseline (pre-industrial)</t>
  </si>
  <si>
    <t>CO2 at ~280 ppm; start of fossil fuel combustion; beginning of modern warming trend</t>
  </si>
  <si>
    <t>1880 CE</t>
  </si>
  <si>
    <t>Modern temperature record begins</t>
  </si>
  <si>
    <t>~0.0°C anomaly (baseline)</t>
  </si>
  <si>
    <t>First systematic global temperature measurements; CO2 ~290 ppm</t>
  </si>
  <si>
    <t>1958 CE</t>
  </si>
  <si>
    <t>Keeling Curve begins at Mauna Loa</t>
  </si>
  <si>
    <t>+0.1°C</t>
  </si>
  <si>
    <t>CO2 at 315 ppm; continuous direct atmospheric measurement begins</t>
  </si>
  <si>
    <t>2024 CE</t>
  </si>
  <si>
    <t>Warmest year on record</t>
  </si>
  <si>
    <t>+1.3°C (vs. 1951–1980); +1.5°C (vs. 1850–1900)</t>
  </si>
  <si>
    <t>CO2 at 423 ppm; 50% above pre-industrial; highest in 800,000+ years; rate of increase ~100x natural</t>
  </si>
  <si>
    <t>Sources: NOAA NCEI Paleoclimatology; NASA Earth Observatory; NOAA Global Monitoring Lab (Keeling Curve); EPICA ice core data (Lüthi et al., 2008); NASA GISTEMP v4</t>
  </si>
  <si>
    <t>Global Surface Temperature Anomaly (°C vs. 1951–1980 Baseline)</t>
  </si>
  <si>
    <t>Year</t>
  </si>
  <si>
    <t>NASA GISTEMP Anomaly (°C)</t>
  </si>
  <si>
    <t>NOAA Anomaly (°C)</t>
  </si>
  <si>
    <t>Sources: NASA GISS GISTEMP v4 (data.giss.nasa.gov/gistemp/); NOAA NOAAGlobalTemp v6 (ncei.noaa.gov)</t>
  </si>
  <si>
    <t>Note: Anomalies are deviations from the 1951–1980 global mean. Pre-industrial baseline (~1850–1900) is approximately 0.3°C lower.</t>
  </si>
  <si>
    <t>Atmospheric CO2 Concentration (parts per million)</t>
  </si>
  <si>
    <t>CO2 (ppm) — Mauna Loa Annual Avg</t>
  </si>
  <si>
    <t>Source / Notes</t>
  </si>
  <si>
    <t>Ice core estimate (pre-industrial baseline)</t>
  </si>
  <si>
    <t>Ice core estimate</t>
  </si>
  <si>
    <t>Ice core / early instrument</t>
  </si>
  <si>
    <t>Start of Keeling Curve (Scripps/NOAA)</t>
  </si>
  <si>
    <t>NOAA GML</t>
  </si>
  <si>
    <t>NOAA GML — first year above 400 ppm</t>
  </si>
  <si>
    <t>NOAA GML — annual avg 424.6 MLO; 422.8 global; record +3.75 ppm increase</t>
  </si>
  <si>
    <t>May 2025 peak: 430.5 ppm (NOAA); first time above 430; highest in 2M+ years</t>
  </si>
  <si>
    <t>Sources: NOAA Global Monitoring Lab (gml.noaa.gov/ccgg/trends/); Scripps CO2 Program (Keeling Curve); NOAA NCEI Paleoclimatology (ice cores: Lüthi et al., 2008)</t>
  </si>
  <si>
    <t>Note: Pre-1958 values are estimates from ice core proxies. Post-1958 are direct measurements at Mauna Loa Observatory, Hawaii.</t>
  </si>
  <si>
    <t>Sea Level Rise, Ocean Heat &amp; High-Tide Flooding</t>
  </si>
  <si>
    <t>High-tide flooding (also "nuisance" or "sunny day" flooding): coastal flooding when tides reach 1–2 ft above the daily average high tide, even without storms. Causes road closures, stormwater backup, property damage. Measured at 97+ NOAA tide gauges. Increasingly common due to sea level rise. NOAA meteorological year runs May–April.</t>
  </si>
  <si>
    <t>Metric</t>
  </si>
  <si>
    <t>Value</t>
  </si>
  <si>
    <t>Source</t>
  </si>
  <si>
    <t>— SEA LEVEL RISE (observed) —</t>
  </si>
  <si>
    <t>Total rise since 1880</t>
  </si>
  <si>
    <t>8–9 inches (21–24 cm)</t>
  </si>
  <si>
    <t>NOAA Climate.gov / Church &amp; White 2011</t>
  </si>
  <si>
    <t>Total rise since 1993 (satellite era, 31 years)</t>
  </si>
  <si>
    <t>4.1 inches (10.5 cm)</t>
  </si>
  <si>
    <t>NASA JPL satellite altimetry</t>
  </si>
  <si>
    <t>Rate has doubled</t>
  </si>
  <si>
    <t>Rate of annual rise more than doubled over the satellite record</t>
  </si>
  <si>
    <t>NASA JPL</t>
  </si>
  <si>
    <t>2024 rate of rise</t>
  </si>
  <si>
    <t>0.59 cm/year (expected: 0.43); higher than expected, driven by thermal expansion</t>
  </si>
  <si>
    <t>Causes</t>
  </si>
  <si>
    <t>Thermal expansion of warming water (~50%) + meltwater from glaciers/ice sheets (~50%)</t>
  </si>
  <si>
    <t>NOAA</t>
  </si>
  <si>
    <t>— OCEAN HEAT (observed) —</t>
  </si>
  <si>
    <t>Ocean heat content (top 2,000m)</t>
  </si>
  <si>
    <t>Record high in 2024; highest 5 values all in last 5 years</t>
  </si>
  <si>
    <t>NOAA NCEI</t>
  </si>
  <si>
    <t>Oceans store ~90% of excess heat in the Earth system</t>
  </si>
  <si>
    <t>The atmosphere warms but the ocean absorbs and stores the bulk of the heat</t>
  </si>
  <si>
    <t>North Atlantic SST anomaly (2023–2024)</t>
  </si>
  <si>
    <t>2–5°F (1–3°C) above 1971–2000 avg; marine heatwave since March 2023</t>
  </si>
  <si>
    <t>NOAA Climate.gov</t>
  </si>
  <si>
    <t>Ocean acidification</t>
  </si>
  <si>
    <t>pH down 0.1 units since pre-industrial = 30% increase in acidity (from CO2 absorption)</t>
  </si>
  <si>
    <t>— HIGH-TIDE FLOODING: OBSERVED COMPARISON TO 2000 BASELINE (actual, not projected) —</t>
  </si>
  <si>
    <t>How measured</t>
  </si>
  <si>
    <t>NOAA compares observed annual median flood days at each tide gauge to the observed baseline from year 2000</t>
  </si>
  <si>
    <t>NOAA CO-OPS</t>
  </si>
  <si>
    <t>U.S. national — observed increase vs. 2000</t>
  </si>
  <si>
    <t>&gt;200% more flood days per year than in 2000</t>
  </si>
  <si>
    <t>NOAA CO-OPS (as of 2024–25 outlook)</t>
  </si>
  <si>
    <t>Northeast — observed increase vs. 2000</t>
  </si>
  <si>
    <t>~150% increase (median +6 days/year vs. 2000)</t>
  </si>
  <si>
    <t>Mid-Atlantic — observed increase vs. 2000</t>
  </si>
  <si>
    <t>~250% increase (median +8 days/year vs. 2000)</t>
  </si>
  <si>
    <t>Southeast — observed increase vs. 2000</t>
  </si>
  <si>
    <t>~500% increase (median +6 days/year vs. 2000)</t>
  </si>
  <si>
    <t>Western Gulf — observed increase vs. 2000</t>
  </si>
  <si>
    <t>~300% increase</t>
  </si>
  <si>
    <t>Coastal population exposure</t>
  </si>
  <si>
    <t>~40% of U.S. population in coastal counties; 54.6 million jobs</t>
  </si>
  <si>
    <t>Sources: NOAA Climate.gov; NASA JPL; NOAA NCEI; NOAA CO-OPS (tidesandcurrents.noaa.gov/high-tide-flooding/). All figures are observed data unless labeled otherwise.</t>
  </si>
  <si>
    <t>Ice Sheet Mass Loss &amp; Arctic Sea Ice Decline</t>
  </si>
  <si>
    <t>Source / Context</t>
  </si>
  <si>
    <t>— DEFINITIONS —</t>
  </si>
  <si>
    <t>Sea ice extent</t>
  </si>
  <si>
    <t>Area of ocean with ≥15% ice coverage (standard satellite measurement since 1979)</t>
  </si>
  <si>
    <t>NSIDC</t>
  </si>
  <si>
    <t>Mass balance</t>
  </si>
  <si>
    <t>Net annual gain/loss of an ice sheet (snowfall minus melt and calving), in gigatons (Gt); negative = net loss</t>
  </si>
  <si>
    <t>NASA GRACE/GRACE-FO</t>
  </si>
  <si>
    <t>Gigaton (Gt)</t>
  </si>
  <si>
    <t>1 billion metric tons of ice. ~360 Gt of land ice melt ≈ 1 mm of global sea level rise</t>
  </si>
  <si>
    <t>Standard conversion</t>
  </si>
  <si>
    <t>— GREENLAND ICE SHEET —</t>
  </si>
  <si>
    <t>Total ice mass</t>
  </si>
  <si>
    <t>~2.6 million Gt (equivalent to 7.4 meters / 24 feet of sea level rise if fully melted)</t>
  </si>
  <si>
    <t>Morlighem et al. 2017; NOAA Arctic Report Card 2024</t>
  </si>
  <si>
    <t>Average annual mass loss (2002–2025)</t>
  </si>
  <si>
    <t>~264 Gt/year</t>
  </si>
  <si>
    <t>Annual loss as % of total ice sheet</t>
  </si>
  <si>
    <t>~0.01%</t>
  </si>
  <si>
    <t>Calculated: 264 Gt / 2,600,000 Gt</t>
  </si>
  <si>
    <t>Contribution to sea level rise</t>
  </si>
  <si>
    <t>~0.8 mm/year</t>
  </si>
  <si>
    <t>NASA GRACE-FO</t>
  </si>
  <si>
    <t>Consecutive years of net annual mass loss</t>
  </si>
  <si>
    <t>27 years (every year since 1998)</t>
  </si>
  <si>
    <t>NOAA Arctic Report Card 2024</t>
  </si>
  <si>
    <t>2024 mass balance (Sept 2023–Aug 2024)</t>
  </si>
  <si>
    <t>−55 ± 35 Gt (3rd-lowest loss year in the GRACE record; above-average snowfall limited melt)</t>
  </si>
  <si>
    <t>NOAA Arctic Report Card 2024 / GRACE-FO</t>
  </si>
  <si>
    <t>— ANTARCTICA ICE SHEET —</t>
  </si>
  <si>
    <t>~26.5 million Gt (equivalent to ~58 meters / 190 feet of sea level rise if fully melted)</t>
  </si>
  <si>
    <t>IPCC AR6; Fretwell et al. 2013</t>
  </si>
  <si>
    <t>Average annual mass loss (2002–2023)</t>
  </si>
  <si>
    <t>~150 Gt/year (West Antarctic sheet dominant; East Antarctica gaining modest snow)</t>
  </si>
  <si>
    <t>~0.0006%</t>
  </si>
  <si>
    <t>Calculated: 150 Gt / 26,500,000 Gt</t>
  </si>
  <si>
    <t>~0.4 mm/year</t>
  </si>
  <si>
    <t>Antarctic sea ice extent — Feb 2024 (annual minimum)</t>
  </si>
  <si>
    <t>2nd lowest February on record (satellite era since 1979)</t>
  </si>
  <si>
    <t>NOAA NCEI Global Climate Report 2024</t>
  </si>
  <si>
    <t>— ARCTIC SEA ICE (floating — does not directly raise sea level when melting) —</t>
  </si>
  <si>
    <t>September minimum extent decline rate</t>
  </si>
  <si>
    <t>−12.1% per decade relative to 1981–2010 avg (total: ~46% decline since 1979)</t>
  </si>
  <si>
    <t>NSIDC / EPA Climate Indicators</t>
  </si>
  <si>
    <t>What 'extent' means</t>
  </si>
  <si>
    <t>Total ocean area with ≥15% ice coverage; September = annual minimum after summer melt</t>
  </si>
  <si>
    <t>Multi-year ice (5+ years old) — September</t>
  </si>
  <si>
    <t>Declined from &gt;40% of ice in 1980s to &lt;10% since 2010; ice is younger and thinner</t>
  </si>
  <si>
    <t>EPA Climate Indicators: Arctic Sea Ice</t>
  </si>
  <si>
    <t>Melt season lengthening since 1979</t>
  </si>
  <si>
    <t>~40 days longer (melts 8 days earlier, refreezes 31 days later on average)</t>
  </si>
  <si>
    <t>EPA Climate Indicators</t>
  </si>
  <si>
    <t>March 2025 maximum extent</t>
  </si>
  <si>
    <t>Record low — the annual peak (most ice-covered the Arctic gets each year) was the lowest recorded</t>
  </si>
  <si>
    <t>NOAA Arctic Report Card 2025</t>
  </si>
  <si>
    <t>Summer 2025 ice cover area vs. 2005</t>
  </si>
  <si>
    <t>28% smaller than 20 years ago</t>
  </si>
  <si>
    <t>Why floating ice matters (doesn't raise sea level)</t>
  </si>
  <si>
    <t>Albedo: ice reflects ~80% of sunlight; open water absorbs ~90%. Less ice → more warming → more melting (feedback loop). Also affects ocean circulation, weather patterns, ecosystems.</t>
  </si>
  <si>
    <t>NASA / NSIDC</t>
  </si>
  <si>
    <t>Sources: NASA GRACE/GRACE-FO (grace.jpl.nasa.gov); NSIDC (nsidc.org); NOAA Arctic Report Card 2024–2025; EPA Climate Indicators (epa.gov/climate-indicators). All figures are observed data, not projections.</t>
  </si>
  <si>
    <t>U.S. Billion-Dollar Weather &amp; Climate Disasters (1980–2024)</t>
  </si>
  <si>
    <t>Number of Events</t>
  </si>
  <si>
    <t>Total Cost ($B, 2024 CPI-adj)</t>
  </si>
  <si>
    <t>Notable Events</t>
  </si>
  <si>
    <t>Hurricanes Katrina, Rita, Wilma</t>
  </si>
  <si>
    <t>Hurricane Ike</t>
  </si>
  <si>
    <t>Joplin tornado, Mississippi floods, TX drought</t>
  </si>
  <si>
    <t>Hurricane Sandy, drought</t>
  </si>
  <si>
    <t>Hurricane Matthew, LA flooding</t>
  </si>
  <si>
    <t>Hurricanes Harvey, Irma, Maria; CA wildfires</t>
  </si>
  <si>
    <t>Hurricanes Florence, Michael; Camp Fire</t>
  </si>
  <si>
    <t>Hurricanes Laura, Sally, Delta; Western wildfires; derecho</t>
  </si>
  <si>
    <t>Hurricane Ida; TX winter storm; Western wildfires</t>
  </si>
  <si>
    <t>Hurricane Ian</t>
  </si>
  <si>
    <t>Record event count; Maui wildfire</t>
  </si>
  <si>
    <t>Hurricanes Helene ($79B), Milton ($34B); record tornado count</t>
  </si>
  <si>
    <t>Summary Statistics (1980–2024)</t>
  </si>
  <si>
    <t>Total events (1980–2024)</t>
  </si>
  <si>
    <t>403</t>
  </si>
  <si>
    <t>CPI-adjusted to 2024 dollars</t>
  </si>
  <si>
    <t>Total cost (1980–2024)</t>
  </si>
  <si>
    <t>&gt;$2.9 trillion</t>
  </si>
  <si>
    <t>CPI-adjusted</t>
  </si>
  <si>
    <t>10-year avg annual cost (2015–2024)</t>
  </si>
  <si>
    <t>~$140 billion/year</t>
  </si>
  <si>
    <t>2020–2024 avg events/year</t>
  </si>
  <si>
    <t>23 events</t>
  </si>
  <si>
    <t>5th consecutive year with 18+</t>
  </si>
  <si>
    <t>Consecutive years with 10+ events</t>
  </si>
  <si>
    <t>14 years (2011–2024)</t>
  </si>
  <si>
    <t>Record streak</t>
  </si>
  <si>
    <t>Costliest year</t>
  </si>
  <si>
    <t>2017 — &gt;$300 billion</t>
  </si>
  <si>
    <t>Hurricanes Harvey, Irma, Maria</t>
  </si>
  <si>
    <t>Important Caveat: Rising disaster costs reflect both weather/climate factors AND increases in population, development, construction costs, and wealth in vulnerable areas. NOAA acknowledges these non-climate drivers. A peer-reviewed critique (Pielke, npj Natural Hazards, 2024) argues that normalized losses (adjusted for exposure) do not show a clear upward trend. The data series remains valuable as a measure of economic exposure, which is directly relevant to CRE investment risk.</t>
  </si>
  <si>
    <t>Sources: NOAA NCEI Billion-Dollar Weather and Climate Disasters (ncei.noaa.gov/access/billions/); Congress.gov CRS Report IF12944</t>
  </si>
  <si>
    <t>U.S. Wildfire Activity (1983–2024)</t>
  </si>
  <si>
    <t>Number of Fires</t>
  </si>
  <si>
    <t>Acres Burned</t>
  </si>
  <si>
    <t>Source: National Interagency Fire Center (nifc.gov/fire-information/statistics)</t>
  </si>
  <si>
    <t>Note: NIFC tracking via current reporting processes began in 1983. All 10 years with largest acreage burned have occurred since 2004.</t>
  </si>
  <si>
    <t>Note: 17 of 20 largest CA wildfires by acreage and 18 of 20 most destructive (structures) have occurred since 2000 (Cal-Fire). Suppression costs rose to $4.8B in 2024 (250% increase over decade).</t>
  </si>
  <si>
    <t>Climate Risk — Insurance &amp; CRE Investment Implications</t>
  </si>
  <si>
    <t>Metric / Indicator</t>
  </si>
  <si>
    <t>Value / Trend</t>
  </si>
  <si>
    <t>— HIGH-TIDE (NUISANCE) FLOODING —</t>
  </si>
  <si>
    <t>National trend vs. year 2000</t>
  </si>
  <si>
    <t>&gt;200% increase in flood days</t>
  </si>
  <si>
    <t>Western Gulf vs. year 2000</t>
  </si>
  <si>
    <t>SE Atlantic &amp; Gulf vs. year 2000</t>
  </si>
  <si>
    <t>400–1,100% increase</t>
  </si>
  <si>
    <t>NOAA Office for Coastal Management</t>
  </si>
  <si>
    <t>Stations breaking records in 2023</t>
  </si>
  <si>
    <t>34 locations broke or tied records</t>
  </si>
  <si>
    <t>Projected national avg by 2050</t>
  </si>
  <si>
    <t>45–85 flood days/year (vs. ~8 today)</t>
  </si>
  <si>
    <t>By 2050 implication</t>
  </si>
  <si>
    <t>Today's flood becomes tomorrow's high tide</t>
  </si>
  <si>
    <t>NOAA Sea Level Rise Technical Report 2022</t>
  </si>
  <si>
    <t>— U.S. COASTAL POPULATION EXPOSURE —</t>
  </si>
  <si>
    <t>Coastal population share</t>
  </si>
  <si>
    <t>~30% of U.S. population in coastal counties</t>
  </si>
  <si>
    <t>Coastal employment</t>
  </si>
  <si>
    <t>54.6 million jobs in coastal areas</t>
  </si>
  <si>
    <t>— WILDFIRE &amp; INSURANCE —</t>
  </si>
  <si>
    <t>CA largest/most destructive fires</t>
  </si>
  <si>
    <t>17 of 20 largest by acreage since 2000; 18 of 20 most destructive since 2000</t>
  </si>
  <si>
    <t>Cal-Fire</t>
  </si>
  <si>
    <t>Western wildfire damage 2017–2021</t>
  </si>
  <si>
    <t>&gt;$90 billion (2024 CPI-adjusted)</t>
  </si>
  <si>
    <t>Suppression costs 2024</t>
  </si>
  <si>
    <t>$4.8 billion (250% increase over past decade)</t>
  </si>
  <si>
    <t>NIFC</t>
  </si>
  <si>
    <t>LA wildfires Jan 2025</t>
  </si>
  <si>
    <t>28+ deaths; 12,000+ structures; est. &gt;$250B economic losses</t>
  </si>
  <si>
    <t>Multiple sources (early estimates)</t>
  </si>
  <si>
    <t>— HURRICANE EXPOSURE —</t>
  </si>
  <si>
    <t>2024 Atlantic named storms</t>
  </si>
  <si>
    <t>18 (above average)</t>
  </si>
  <si>
    <t>2024 major hurricanes (Cat 3+)</t>
  </si>
  <si>
    <t>5 (tied for 6th highest)</t>
  </si>
  <si>
    <t>Hurricane Helene 2024 cost</t>
  </si>
  <si>
    <t>$78.7 billion — deadliest mainland US hurricane since Katrina</t>
  </si>
  <si>
    <t>Hurricane Milton 2024 cost</t>
  </si>
  <si>
    <t>$34.3 billion</t>
  </si>
  <si>
    <t>17 of top 20 costliest global disasters</t>
  </si>
  <si>
    <t>U.S. events</t>
  </si>
  <si>
    <t>NOAA/EM-DAT/Gallagher Re</t>
  </si>
  <si>
    <t>— DROUGHT —</t>
  </si>
  <si>
    <t>Oct 2024 drought coverage</t>
  </si>
  <si>
    <t>45.3% of Lower 48 in drought; 73.2% abnormally dry or worse</t>
  </si>
  <si>
    <t>U.S. Drought Monitor</t>
  </si>
  <si>
    <t>Record drought extent</t>
  </si>
  <si>
    <t>Near-record; several states at worst D3–D4 since monitoring began (2000)</t>
  </si>
  <si>
    <t>Mississippi/Delaware River saltwater intrusion</t>
  </si>
  <si>
    <t>Salt front moved 17 miles upstream in 2024 on Delaware; Mississippi lows in SE</t>
  </si>
  <si>
    <t>Drought.gov</t>
  </si>
  <si>
    <t>Sources: NOAA CO-OPS; NOAA NCEI; NIFC; U.S. Drought Monitor (NOAA/USDA/NDMC); Cal-Fire; Drought.gov</t>
  </si>
  <si>
    <t>U.S. High-Tide Flooding — Observed Annual Trend</t>
  </si>
  <si>
    <t>High-tide flooding = tides 1–2 ft above daily avg high tide causing road closures, stormwater backup, and property damage — even without storms. Also called "nuisance" or "sunny day" flooding. Measured at 97+ NOAA tide gauges. NOAA meteorological year = May–April. Year-to-year variability driven by ENSO, storms, and lunar cycles; long-term trend driven by sea level rise.</t>
  </si>
  <si>
    <t>Met. Year</t>
  </si>
  <si>
    <t>U.S. Natl
Avg</t>
  </si>
  <si>
    <t>NE</t>
  </si>
  <si>
    <t>Mid-Atl</t>
  </si>
  <si>
    <t>SE</t>
  </si>
  <si>
    <t>E. Gulf</t>
  </si>
  <si>
    <t>W. Gulf</t>
  </si>
  <si>
    <t>Total
(sum)</t>
  </si>
  <si>
    <t>Stations
Breaking
Records</t>
  </si>
  <si>
    <t>2014–15</t>
  </si>
  <si>
    <t>n/a</t>
  </si>
  <si>
    <t>2015–16</t>
  </si>
  <si>
    <t>2016–17</t>
  </si>
  <si>
    <t>2017–18</t>
  </si>
  <si>
    <t>Record natl avg</t>
  </si>
  <si>
    <t>2018–19</t>
  </si>
  <si>
    <t>2019–20</t>
  </si>
  <si>
    <t>2020–21</t>
  </si>
  <si>
    <t>2021–22</t>
  </si>
  <si>
    <t>3</t>
  </si>
  <si>
    <t>2022–23</t>
  </si>
  <si>
    <t>8</t>
  </si>
  <si>
    <t>2023–24</t>
  </si>
  <si>
    <t>34</t>
  </si>
  <si>
    <t>2024–25</t>
  </si>
  <si>
    <t>9</t>
  </si>
  <si>
    <t>City-Level Context: Where High-Tide Flooding Is a CRE Factor</t>
  </si>
  <si>
    <t>City / MSA</t>
  </si>
  <si>
    <t>Key Facts (observed)</t>
  </si>
  <si>
    <t>Charleston, SC</t>
  </si>
  <si>
    <t>Flood days increased from ~2/year (2000) to 38 in 2015, 14 in 2020, 17 in 2023-24 (record). City vulnerability study (2019): 70% of residential properties highly vulnerable to flooding; 80% of annual sales volume and jobs at risk. City hired its first Chief Resiliency Officer; updated flooding strategy to plan for 2–3 ft elevation increase for new infrastructure. City installed 22 check valves and replaced gravity drainage with backflow preventers. Half of Charleston's sea level rise in the past 100 years occurred in the last 20 years.</t>
  </si>
  <si>
    <t>NOAA CO-OPS; NCCOS (Morris &amp; Renken 2020); City of Charleston FloodStat; Charleston Magazine</t>
  </si>
  <si>
    <t>Miami / SE Florida</t>
  </si>
  <si>
    <t>Vast majority of metro area below 10 ft elevation. Even a 1-ft increase over avg high tide causes widespread flooding. Miami Beach replaced gravity-based drainage with pump systems — old systems cannot function during high tides because seawater backs up through storm drains. SE Florida Regional Climate Compact tracks increasing hours above mean high tide at gauges across Broward, Miami-Dade, Palm Beach, and Monroe counties. King tides (fall perigean spring tides) now routinely flood roads and properties along the Intracoastal Waterway.</t>
  </si>
  <si>
    <t>NOAA; SE Florida Regional Climate Compact; City of Miami King Tides page; Wikipedia (Tidal flooding)</t>
  </si>
  <si>
    <t>Atlantic City, NJ</t>
  </si>
  <si>
    <t>Observed 26 high-tide flood days in 2023-24 (record) — up from 8 days in 2022-23. Largest single-year increase at any NOAA station in the record. Driven by El Niño + long-term sea level rise.</t>
  </si>
  <si>
    <t>NOAA CO-OPS Annual Outlook</t>
  </si>
  <si>
    <t>New York (The Battery / Kings Point)</t>
  </si>
  <si>
    <t>The Battery observed 24 flood days in 2023-24; Kings Point observed 23 days. Mid-Atlantic region now averages 8 more flood days/year vs. 2000, a ~250% increase.</t>
  </si>
  <si>
    <t>Boston, MA</t>
  </si>
  <si>
    <t>19 flood days observed 2023-24. Predicted 12-19 days for 2025-26 — highest in the Northeast. Northeast region driven primarily by sea level rise (less ENSO-sensitive than SE/Gulf). Boston is investing in Seaport/waterfront resilience infrastructure.</t>
  </si>
  <si>
    <t>NOAA CO-OPS; WBUR</t>
  </si>
  <si>
    <t>Galveston, TX</t>
  </si>
  <si>
    <t>23 flood days in 2023-24 (up from 8 in 2022-23). Eagle Point, TX had 28 days. Western Gulf has seen ~300% increase vs. 2000, driven by sea level rise + land subsidence.</t>
  </si>
  <si>
    <t>Norfolk / Hampton Roads, VA</t>
  </si>
  <si>
    <t>Sewells Point observed 23 flood days 2023-24. Windmill Point predicted 13-21 days for 2025-26 (highest in Mid-Atlantic). Military installations (Naval Station Norfolk) affected. Region combines sea level rise with land subsidence.</t>
  </si>
  <si>
    <t>Source: NOAA CO-OPS Annual High Tide Flooding Outlooks (2015–2025); NOAA Technical Report NOS CO-OPS 086; NOAA Office for Coastal Management; NCCOS (Morris &amp; Renken 2020, PLoS ONE); City of Charleston FloodStat; SE Florida Regional Climate Compact.</t>
  </si>
  <si>
    <t>Notes: All values in the trend table are observed (actual). Regional values are observed medians across NOAA tide gauges. Year-to-year variability is significant — El Niño years amplify flooding along East/West coasts. Long-term trend driven by cumulative sea level rise. Eastern Gulf 2024-25 not yet in published data. Total column = sum of 5 regional medians (not a precise national total, but shows aggregate trend).</t>
  </si>
  <si>
    <t>Average Homeowners Insurance Premium (HO-3) by State, 2007–2022</t>
  </si>
  <si>
    <t>State</t>
  </si>
  <si>
    <t>2007</t>
  </si>
  <si>
    <t>2008</t>
  </si>
  <si>
    <t>2009</t>
  </si>
  <si>
    <t>2010</t>
  </si>
  <si>
    <t>2011</t>
  </si>
  <si>
    <t>2012</t>
  </si>
  <si>
    <t>2013</t>
  </si>
  <si>
    <t>2014</t>
  </si>
  <si>
    <t>2015</t>
  </si>
  <si>
    <t>2016</t>
  </si>
  <si>
    <t>2017</t>
  </si>
  <si>
    <t>2018</t>
  </si>
  <si>
    <t>2019</t>
  </si>
  <si>
    <t>2020</t>
  </si>
  <si>
    <t>2021</t>
  </si>
  <si>
    <t>2022</t>
  </si>
  <si>
    <t>% Chg
2017–22</t>
  </si>
  <si>
    <t>% Chg
2007–22</t>
  </si>
  <si>
    <t>Florida</t>
  </si>
  <si>
    <t>Louisiana</t>
  </si>
  <si>
    <t>Texas</t>
  </si>
  <si>
    <t>Mississippi</t>
  </si>
  <si>
    <t>Colorado</t>
  </si>
  <si>
    <t>California</t>
  </si>
  <si>
    <t>Oklahoma</t>
  </si>
  <si>
    <t>Nebraska</t>
  </si>
  <si>
    <t>Massachusetts</t>
  </si>
  <si>
    <t>Ohio</t>
  </si>
  <si>
    <t>Oregon</t>
  </si>
  <si>
    <t>U.S. Average</t>
  </si>
  <si>
    <t>Source: NAIC Dwelling Fire, Homeowners Owner-Occupied Reports (2007–2022) via Insurance Information Institute (iii.org) archived tables. HO-3 = all-risk coverage on owner-occupied dwellings (1–4 family), the most common homeowner policy (~79% of market).</t>
  </si>
  <si>
    <t>Notes: Includes state funds, residual markets, and some wind pools. 2022 is the latest state-level data available from NAIC (released May 2025). National HO-3 rose 11.3% in 2022 alone. Industry sources (Insurify, Bankrate) estimate 2023–2024 increases of 10–20%+ in many states, which would steepen the curves further. Homeowners DPW increased 14.1% industry-wide in 2023 per NAIC P&amp;C report.</t>
  </si>
  <si>
    <t>Caveat: Premium changes reflect rebuilding/material costs, litigation, regulation, reinsurance repricing, and insurer profitability — not solely weather/climate risk. Florida's market crisis involved carrier insolvencies and Citizens depopulation beyond pure climate exposure. However, catastrophe losses are a primary driver in exposed states, and reinsurance repricing (driven by global catastrophe experience) flows through to policyholder premiums.</t>
  </si>
  <si>
    <t>Government Data Sources — Climate Change</t>
  </si>
  <si>
    <t>Dataset</t>
  </si>
  <si>
    <t>Agency</t>
  </si>
  <si>
    <t>URL</t>
  </si>
  <si>
    <t>Key Data</t>
  </si>
  <si>
    <t>GISTEMP v4 (global temperature)</t>
  </si>
  <si>
    <t>NASA GISS</t>
  </si>
  <si>
    <t>data.giss.nasa.gov/gistemp/</t>
  </si>
  <si>
    <t>Monthly/annual global surface temp anomalies, 1880–present</t>
  </si>
  <si>
    <t>NOAAGlobalTemp v6</t>
  </si>
  <si>
    <t>ncei.noaa.gov/products/land-based-station/noaa-global-temp</t>
  </si>
  <si>
    <t>Merged land-ocean temperature, 1850–present</t>
  </si>
  <si>
    <t>CO2 Mauna Loa (Keeling Curve)</t>
  </si>
  <si>
    <t>NOAA GML / Scripps</t>
  </si>
  <si>
    <t>gml.noaa.gov/ccgg/trends/</t>
  </si>
  <si>
    <t>Monthly atmospheric CO2, 1958–present</t>
  </si>
  <si>
    <t>Ice Core CO2 (800K years)</t>
  </si>
  <si>
    <t>NOAA Paleoclimatology</t>
  </si>
  <si>
    <t>ncei.noaa.gov/products/paleoclimatology</t>
  </si>
  <si>
    <t>CO2 &amp; temperature proxies from Antarctic ice cores</t>
  </si>
  <si>
    <t>Sea Level (satellite altimetry)</t>
  </si>
  <si>
    <t>NASA JPL / NOAA</t>
  </si>
  <si>
    <t>sealevel.nasa.gov</t>
  </si>
  <si>
    <t>Global mean sea level, 1993–present</t>
  </si>
  <si>
    <t>Sea Level (tide gauges)</t>
  </si>
  <si>
    <t>tidesandcurrents.noaa.gov/sltrends/</t>
  </si>
  <si>
    <t>Relative sea level trends, 142+ U.S. stations, 150+ years</t>
  </si>
  <si>
    <t>High Tide Flooding Outlook</t>
  </si>
  <si>
    <t>tidesandcurrents.noaa.gov/high-tide-flooding/</t>
  </si>
  <si>
    <t>Annual/monthly flood day predictions and historical counts</t>
  </si>
  <si>
    <t>Ice Sheet Mass (GRACE/GRACE-FO)</t>
  </si>
  <si>
    <t>grace.jpl.nasa.gov</t>
  </si>
  <si>
    <t>Greenland &amp; Antarctic ice mass change, 2002–present</t>
  </si>
  <si>
    <t>Arctic Sea Ice Extent</t>
  </si>
  <si>
    <t>NSIDC / NASA</t>
  </si>
  <si>
    <t>nsidc.org/sea-ice-today</t>
  </si>
  <si>
    <t>Daily/monthly Arctic sea ice extent, 1979–present</t>
  </si>
  <si>
    <t>Arctic Report Card</t>
  </si>
  <si>
    <t>arctic.noaa.gov/report-card/</t>
  </si>
  <si>
    <t>Annual assessment of Arctic environmental conditions</t>
  </si>
  <si>
    <t>Billion-Dollar Disasters</t>
  </si>
  <si>
    <t>NOAA NCEI (now Climate Central)</t>
  </si>
  <si>
    <t>ncei.noaa.gov/access/billions/</t>
  </si>
  <si>
    <t>Event count and cost, 1980–present, CPI-adjusted</t>
  </si>
  <si>
    <t>Wildfires &amp; Acres Burned</t>
  </si>
  <si>
    <t>nifc.gov/fire-information/statistics</t>
  </si>
  <si>
    <t>Annual fire count and acreage, 1983–present</t>
  </si>
  <si>
    <t>NOAA / USDA / NDMC</t>
  </si>
  <si>
    <t>droughtmonitor.unl.edu</t>
  </si>
  <si>
    <t>Weekly drought classification, 2000–present</t>
  </si>
  <si>
    <t>Palmer Drought Index</t>
  </si>
  <si>
    <t>ncei.noaa.gov/access/monitoring/historical-palmers/</t>
  </si>
  <si>
    <t>Monthly drought index, 1895–present</t>
  </si>
  <si>
    <t>EPA</t>
  </si>
  <si>
    <t>epa.gov/climate-indicators</t>
  </si>
  <si>
    <t>Compiled indicators: sea ice, glaciers, temp, precip, etc.</t>
  </si>
  <si>
    <t>climate.gov</t>
  </si>
  <si>
    <t>Explanatory articles, data snapshots, and teaching resources</t>
  </si>
  <si>
    <t>Sea Level Rise Viewer</t>
  </si>
  <si>
    <t>NOAA OCM</t>
  </si>
  <si>
    <t>coast.noaa.gov/digitalcoast/tools/slr.html</t>
  </si>
  <si>
    <t>Interactive mapping tool for sea level rise scenarios to 10 ft</t>
  </si>
  <si>
    <t>Global Climate Report (monthly/annual)</t>
  </si>
  <si>
    <t>ncei.noaa.gov/access/monitoring/monthly-report/global</t>
  </si>
  <si>
    <t>Monthly and annual global climate summaries</t>
  </si>
  <si>
    <t>— DROUGHT &amp; WATER SUPPLY (added for MSA Effects page) —</t>
  </si>
  <si>
    <t>Lake Mead Historical Reservoir Levels</t>
  </si>
  <si>
    <t>U.S. Bureau of Reclamation</t>
  </si>
  <si>
    <t>usbr.gov/lc/region/g4000/hourly/mead-elv.html</t>
  </si>
  <si>
    <t>Monthly end-of-month elevation at Hoover Dam, 1935–present</t>
  </si>
  <si>
    <t>Colorado River Basin Natural Flow Data</t>
  </si>
  <si>
    <t>usbr.gov/lc/region/g4000/NaturalFlow/index.html</t>
  </si>
  <si>
    <t>Reconstructed natural flow at Lees Ferry, 1906–present</t>
  </si>
  <si>
    <t>Management of the Colorado River (R45546)</t>
  </si>
  <si>
    <t>Congressional Research Service</t>
  </si>
  <si>
    <t>congress.gov/crs-product/R45546</t>
  </si>
  <si>
    <t>Flow averages, allocation framework, post-2026 negotiations</t>
  </si>
  <si>
    <t>Responding to Drought in Colorado River Basin (IN11982)</t>
  </si>
  <si>
    <t>congress.gov/crs-product/IN11982</t>
  </si>
  <si>
    <t>Current shortage conditions, draft EIS alternatives</t>
  </si>
  <si>
    <t>Phoenix AMA Groundwater Model</t>
  </si>
  <si>
    <t>AZ Dept. of Water Resources / Morrison Institute</t>
  </si>
  <si>
    <t>azwaterblueprint.asu.edu</t>
  </si>
  <si>
    <t>100-year unmet demand projections, subdivision development impact</t>
  </si>
  <si>
    <t>RISE Reservoir Conditions</t>
  </si>
  <si>
    <t>data.usbr.gov/visualizations/reservoir-conditions/</t>
  </si>
  <si>
    <t>Interactive reservoir storage visualization with CSV download</t>
  </si>
  <si>
    <t>Lake Mead Elevation at Hoover Dam (Feet Above Sea Level)</t>
  </si>
  <si>
    <t>Source: U.S. Bureau of Reclamation, Historical Reservoir Levels (updated monthly)</t>
  </si>
  <si>
    <t>Full pool: 1,221 ft (~26.1 MAF) | Tier 1 Shortage trigger: 1,075 ft | Dead pool: 895 ft | Serves ~25 million people (NV, AZ, CA, Mexico)</t>
  </si>
  <si>
    <t>Dec. Elevation (ft)</t>
  </si>
  <si>
    <t>Annual Low (ft)</t>
  </si>
  <si>
    <t>Approx. % of Capacity</t>
  </si>
  <si>
    <t>Decline from 2000 (ft)</t>
  </si>
  <si>
    <t>Key thresholds: Full pool = 1,221 ft | Tier 1 Shortage (triggers AZ/NV delivery cuts) = 1,075 ft | Dead pool = 895 ft</t>
  </si>
  <si>
    <t>Record low: 1,040.92 ft (July 2022) — lowest since initial filling in 1937</t>
  </si>
  <si>
    <t>Colorado River natural flow averaged 14.6 MAF/yr (1906–2024) but only 12.4 MAF/yr since 2000 — a 15% decline (CRS R45546)</t>
  </si>
  <si>
    <t>Consumptive use 2000–2019 averaged 19.3 MAF/yr vs. 12.7 MAF inflow — structural deficit of ~6.6 MAF/yr (CRS R45546)</t>
  </si>
  <si>
    <t>The 2007 Interim Operating Guidelines expire end of 2026; new rules under negotiation (USBR Draft EIS, Jan 2026)</t>
  </si>
  <si>
    <t>Estimates suggest 2.4–3.2 MAF/yr in reductions needed to stabilize the system long-term</t>
  </si>
  <si>
    <t>Homeowners Insurance Premium Index (2007 = 100)</t>
  </si>
  <si>
    <t>2007–2022: NAIC HO-3 actual avg premium | 2023: Estimated (state-weighted share of national 11.0% avg) | 2024: S&amp;P Global RateWatch state-specific rate filings</t>
  </si>
  <si>
    <t>Sources: NAIC via Insurance Information Institute (2007–2022); S&amp;P Global RateWatch via LendingTree (2023–2024)</t>
  </si>
  <si>
    <t>Average HO-3 Premium ($)</t>
  </si>
  <si>
    <t>Indexed (2007 = 100)</t>
  </si>
  <si>
    <t>White rows: NAIC actual HO-3 avg premium (2007–2022)</t>
  </si>
  <si>
    <t>Gray year / light rows: 2023 estimated — each state's 2020–2022 avg annual increase as a share of the all-state avg, applied to the national 11.0% rate (S&amp;P Global)</t>
  </si>
  <si>
    <t>Blue year / light rows: 2024 — S&amp;P Global RateWatch state-specific annual rate filing changes applied to 2023 estimated base</t>
  </si>
  <si>
    <t>2025 Outlook:</t>
  </si>
  <si>
    <t>Premium growth moderated in 2025. Matic reported an 8.5% avg increase for new policies (Dec 2025), down from 18% the prior year.</t>
  </si>
  <si>
    <t>AM Best revised its homeowners insurance outlook from 'Negative' to 'Stable' after carriers returned to profitability in 2024.</t>
  </si>
  <si>
    <t>A quiet 2025 hurricane season (first in a decade without a major U.S. landfall) and declining reinsurance costs eased pressure.</t>
  </si>
  <si>
    <t>Florida: 73 rate-decrease filings and 94 zero-increase filings received by late Nov 2025 (FL Office of Insurance Regulation).</t>
  </si>
  <si>
    <t>However, premiums remain far above pre-2022 levels. LA wildfires (est. $10B+ insured losses) and severe convective storms kept catastrophe risk elevated.</t>
  </si>
  <si>
    <t>Sources: Matic 2026 Home Insurance Predictions (Dec 2025); AM Best; FL Office of Insurance Regulation; Swiss Re; NPR (Mar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</si>
</sst>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
    <numFmt numFmtId="166" formatCode="0.0%"/>
    <numFmt numFmtId="167" formatCode="#,##0.0"/>
    <numFmt numFmtId="168" formatCode="0.0"/>
  </numFmts>
  <fonts count="11" x14ac:knownFonts="1">
    <font>
      <sz val="11"/>
      <color theme="1"/>
      <name val="Calibri"/>
      <family val="2"/>
      <charset val="1"/>
    </font>
    <font>
      <b/>
      <sz val="14"/>
      <color rgb="FFA31F34"/>
      <name val="Arial"/>
      <charset val="1"/>
    </font>
    <font>
      <b/>
      <sz val="11"/>
      <color rgb="FFFFFFFF"/>
      <name val="Arial"/>
      <charset val="1"/>
    </font>
    <font>
      <sz val="10"/>
      <color rgb="FF2C2C2C"/>
      <name val="Arial"/>
      <charset val="1"/>
    </font>
    <font>
      <i/>
      <sz val="9"/>
      <color rgb="FF5A5A5A"/>
      <name val="Arial"/>
      <charset val="1"/>
    </font>
    <font>
      <b/>
      <sz val="10"/>
      <color rgb="FFFFFFFF"/>
      <name val="Arial"/>
      <charset val="1"/>
    </font>
    <font>
      <b/>
      <sz val="10"/>
      <color rgb="FF2C2C2C"/>
      <name val="Arial"/>
      <charset val="1"/>
    </font>
    <font>
      <b/>
      <sz val="10"/>
      <color rgb="FFA31F34"/>
      <name val="Arial"/>
      <charset val="1"/>
    </font>
    <font>
      <sz val="9"/>
      <color rgb="FF5A5A5A"/>
      <name val="Arial"/>
      <charset val="1"/>
    </font>
    <font>
      <b/>
      <sz val="11"/>
      <color rgb="FFA31F34"/>
      <name val="Arial"/>
      <charset val="1"/>
    </font>
    <font>
      <sz val="9"/>
      <color rgb="FF2C2C2C"/>
      <name val="Arial"/>
      <charset val="1"/>
    </font>
  </fonts>
  <fills count="9">
    <fill>
      <patternFill patternType="none"/>
    </fill>
    <fill>
      <patternFill patternType="gray125"/>
    </fill>
    <fill>
      <patternFill patternType="solid">
        <fgColor rgb="FFA31F34"/>
        <bgColor rgb="FF8B1A2E"/>
      </patternFill>
    </fill>
    <fill>
      <patternFill patternType="solid">
        <fgColor rgb="FFE8E8E8"/>
        <bgColor rgb="FFE8F0FE"/>
      </patternFill>
    </fill>
    <fill>
      <patternFill patternType="solid">
        <fgColor rgb="FFF5F5F5"/>
        <bgColor rgb="FFF2F2F2"/>
      </patternFill>
    </fill>
    <fill>
      <patternFill patternType="solid">
        <fgColor rgb="FFD9D9D9"/>
        <bgColor rgb="FFD6E4F0"/>
      </patternFill>
    </fill>
    <fill>
      <patternFill patternType="solid">
        <fgColor rgb="FFF2F2F2"/>
        <bgColor rgb="FFF5F5F5"/>
      </patternFill>
    </fill>
    <fill>
      <patternFill patternType="solid">
        <fgColor rgb="FFD6E4F0"/>
        <bgColor rgb="FFE8E8E8"/>
      </patternFill>
    </fill>
    <fill>
      <patternFill patternType="solid">
        <fgColor rgb="FFE8F0FE"/>
        <bgColor rgb="FFF2F2F2"/>
      </patternFill>
    </fill>
  </fills>
  <borders count="3">
    <border>
      <left/>
      <right/>
      <top/>
      <bottom/>
      <diagonal/>
    </border>
    <border>
      <left/>
      <right/>
      <top/>
      <bottom style="thin">
        <color rgb="FFE8E8E8"/>
      </bottom>
      <diagonal/>
    </border>
    <border>
      <left style="thin">
        <color rgb="FFE8E8E8"/>
      </left>
      <right style="thin">
        <color rgb="FFE8E8E8"/>
      </right>
      <top style="thin">
        <color rgb="FFE8E8E8"/>
      </top>
      <bottom style="thin">
        <color rgb="FFE8E8E8"/>
      </bottom>
      <diagonal/>
    </border>
  </borders>
  <cellStyleXfs count="1">
    <xf numFmtId="0" fontId="0" fillId="0" borderId="0"/>
  </cellStyleXfs>
  <cellXfs count="51">
    <xf numFmtId="0" fontId="0" fillId="0" borderId="0" xfId="0"/>
    <xf numFmtId="0" fontId="7" fillId="0" borderId="0" xfId="0" applyFont="1"/>
    <xf numFmtId="0" fontId="10" fillId="8" borderId="0" xfId="0" applyFont="1" applyFill="1"/>
    <xf numFmtId="0" fontId="10" fillId="6" borderId="0" xfId="0" applyFont="1" applyFill="1"/>
    <xf numFmtId="0" fontId="10" fillId="0" borderId="0" xfId="0" applyFont="1"/>
    <xf numFmtId="0" fontId="9" fillId="0" borderId="0" xfId="0" applyFont="1"/>
    <xf numFmtId="0" fontId="8" fillId="0" borderId="0" xfId="0" applyFont="1"/>
    <xf numFmtId="0" fontId="4" fillId="0" borderId="1" xfId="0" applyFont="1" applyBorder="1" applyAlignment="1">
      <alignment wrapText="1"/>
    </xf>
    <xf numFmtId="0" fontId="3" fillId="0" borderId="1" xfId="0" applyFont="1" applyBorder="1" applyAlignment="1">
      <alignment wrapText="1"/>
    </xf>
    <xf numFmtId="0" fontId="6" fillId="3" borderId="0" xfId="0" applyFont="1" applyFill="1"/>
    <xf numFmtId="0" fontId="4" fillId="0" borderId="0" xfId="0" applyFont="1" applyAlignment="1">
      <alignment wrapText="1"/>
    </xf>
    <xf numFmtId="0" fontId="4" fillId="0" borderId="0" xfId="0" applyFont="1"/>
    <xf numFmtId="0" fontId="1" fillId="0" borderId="0" xfId="0" applyFont="1"/>
    <xf numFmtId="0" fontId="2" fillId="2" borderId="0" xfId="0" applyFont="1" applyFill="1" applyAlignment="1">
      <alignment horizontal="center" wrapText="1"/>
    </xf>
    <xf numFmtId="0" fontId="3" fillId="0" borderId="1" xfId="0" applyFont="1" applyBorder="1"/>
    <xf numFmtId="1" fontId="3" fillId="0" borderId="1" xfId="0" applyNumberFormat="1" applyFont="1" applyBorder="1"/>
    <xf numFmtId="2" fontId="3" fillId="0" borderId="1" xfId="0" applyNumberFormat="1" applyFont="1" applyBorder="1"/>
    <xf numFmtId="0" fontId="5" fillId="2" borderId="0" xfId="0" applyFont="1" applyFill="1" applyAlignment="1">
      <alignment horizontal="center" wrapText="1"/>
    </xf>
    <xf numFmtId="0" fontId="6" fillId="3" borderId="0" xfId="0" applyFont="1" applyFill="1"/>
    <xf numFmtId="164" fontId="3" fillId="0" borderId="1" xfId="0" applyNumberFormat="1" applyFont="1" applyBorder="1"/>
    <xf numFmtId="3" fontId="3" fillId="0" borderId="1" xfId="0" applyNumberFormat="1" applyFont="1" applyBorder="1"/>
    <xf numFmtId="1" fontId="3" fillId="0" borderId="1" xfId="0" applyNumberFormat="1" applyFont="1" applyBorder="1" applyAlignment="1">
      <alignment horizontal="center"/>
    </xf>
    <xf numFmtId="1" fontId="6" fillId="0" borderId="1" xfId="0" applyNumberFormat="1" applyFont="1" applyBorder="1" applyAlignment="1">
      <alignment horizontal="center"/>
    </xf>
    <xf numFmtId="0" fontId="3" fillId="0" borderId="1" xfId="0" applyFont="1" applyBorder="1" applyAlignment="1">
      <alignment horizontal="center"/>
    </xf>
    <xf numFmtId="0" fontId="6" fillId="0" borderId="1" xfId="0" applyFont="1" applyBorder="1"/>
    <xf numFmtId="165" fontId="3" fillId="0" borderId="1" xfId="0" applyNumberFormat="1" applyFont="1" applyBorder="1" applyAlignment="1">
      <alignment horizontal="center"/>
    </xf>
    <xf numFmtId="166" fontId="3" fillId="0" borderId="1" xfId="0" applyNumberFormat="1" applyFont="1" applyBorder="1" applyAlignment="1">
      <alignment horizontal="center"/>
    </xf>
    <xf numFmtId="165" fontId="6" fillId="0" borderId="1" xfId="0" applyNumberFormat="1" applyFont="1" applyBorder="1" applyAlignment="1">
      <alignment horizontal="center"/>
    </xf>
    <xf numFmtId="166" fontId="6" fillId="0" borderId="1" xfId="0" applyNumberFormat="1" applyFont="1" applyBorder="1" applyAlignment="1">
      <alignment horizontal="center"/>
    </xf>
    <xf numFmtId="0" fontId="7" fillId="0" borderId="0" xfId="0" applyFont="1"/>
    <xf numFmtId="0" fontId="3" fillId="0" borderId="2" xfId="0" applyFont="1" applyBorder="1" applyAlignment="1">
      <alignment vertical="center" wrapText="1"/>
    </xf>
    <xf numFmtId="0" fontId="3" fillId="4" borderId="2" xfId="0" applyFont="1" applyFill="1" applyBorder="1" applyAlignment="1">
      <alignment vertical="center" wrapText="1"/>
    </xf>
    <xf numFmtId="0" fontId="5" fillId="2" borderId="2" xfId="0" applyFont="1" applyFill="1" applyBorder="1" applyAlignment="1">
      <alignment horizontal="center" vertical="center" wrapText="1"/>
    </xf>
    <xf numFmtId="0" fontId="3" fillId="0" borderId="2" xfId="0" applyFont="1" applyBorder="1" applyAlignment="1">
      <alignment horizontal="center" vertical="center"/>
    </xf>
    <xf numFmtId="4" fontId="3" fillId="0" borderId="2" xfId="0" applyNumberFormat="1" applyFont="1" applyBorder="1" applyAlignment="1">
      <alignment horizontal="center" vertical="center"/>
    </xf>
    <xf numFmtId="9" fontId="3" fillId="0" borderId="2" xfId="0" applyNumberFormat="1" applyFont="1" applyBorder="1" applyAlignment="1">
      <alignment horizontal="center" vertical="center"/>
    </xf>
    <xf numFmtId="167" fontId="3" fillId="0" borderId="2" xfId="0" applyNumberFormat="1" applyFont="1" applyBorder="1" applyAlignment="1">
      <alignment horizontal="center" vertical="center"/>
    </xf>
    <xf numFmtId="0" fontId="3" fillId="4" borderId="2" xfId="0" applyFont="1" applyFill="1" applyBorder="1" applyAlignment="1">
      <alignment horizontal="center" vertical="center"/>
    </xf>
    <xf numFmtId="4" fontId="3" fillId="4" borderId="2" xfId="0" applyNumberFormat="1" applyFont="1" applyFill="1" applyBorder="1" applyAlignment="1">
      <alignment horizontal="center" vertical="center"/>
    </xf>
    <xf numFmtId="9" fontId="3" fillId="4" borderId="2" xfId="0" applyNumberFormat="1" applyFont="1" applyFill="1" applyBorder="1" applyAlignment="1">
      <alignment horizontal="center" vertical="center"/>
    </xf>
    <xf numFmtId="167" fontId="3" fillId="4" borderId="2" xfId="0" applyNumberFormat="1" applyFont="1" applyFill="1" applyBorder="1" applyAlignment="1">
      <alignment horizontal="center" vertical="center"/>
    </xf>
    <xf numFmtId="3" fontId="3" fillId="0" borderId="2" xfId="0" applyNumberFormat="1" applyFont="1" applyBorder="1" applyAlignment="1">
      <alignment horizontal="center" vertical="center"/>
    </xf>
    <xf numFmtId="3" fontId="3" fillId="4" borderId="2" xfId="0" applyNumberFormat="1" applyFont="1" applyFill="1" applyBorder="1" applyAlignment="1">
      <alignment horizontal="center" vertical="center"/>
    </xf>
    <xf numFmtId="0" fontId="6" fillId="5" borderId="2" xfId="0" applyFont="1" applyFill="1" applyBorder="1" applyAlignment="1">
      <alignment horizontal="center" vertical="center"/>
    </xf>
    <xf numFmtId="3" fontId="3" fillId="6" borderId="2" xfId="0" applyNumberFormat="1" applyFont="1" applyFill="1" applyBorder="1" applyAlignment="1">
      <alignment horizontal="center" vertical="center"/>
    </xf>
    <xf numFmtId="0" fontId="6" fillId="7" borderId="2" xfId="0" applyFont="1" applyFill="1" applyBorder="1" applyAlignment="1">
      <alignment horizontal="center" vertical="center"/>
    </xf>
    <xf numFmtId="3" fontId="3" fillId="8" borderId="2" xfId="0" applyNumberFormat="1" applyFont="1" applyFill="1" applyBorder="1" applyAlignment="1">
      <alignment horizontal="center" vertical="center"/>
    </xf>
    <xf numFmtId="168" fontId="3" fillId="0" borderId="2" xfId="0" applyNumberFormat="1" applyFont="1" applyBorder="1" applyAlignment="1">
      <alignment horizontal="center" vertical="center"/>
    </xf>
    <xf numFmtId="168" fontId="3" fillId="4" borderId="2" xfId="0" applyNumberFormat="1" applyFont="1" applyFill="1" applyBorder="1" applyAlignment="1">
      <alignment horizontal="center" vertical="center"/>
    </xf>
    <xf numFmtId="168" fontId="3" fillId="6" borderId="2" xfId="0" applyNumberFormat="1" applyFont="1" applyFill="1" applyBorder="1" applyAlignment="1">
      <alignment horizontal="center" vertical="center"/>
    </xf>
    <xf numFmtId="168" fontId="3" fillId="8" borderId="2"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B3B3B3"/>
      <rgbColor rgb="FF808080"/>
      <rgbColor rgb="FF9999FF"/>
      <rgbColor rgb="FFA31F34"/>
      <rgbColor rgb="FFF9F9F9"/>
      <rgbColor rgb="FFE8F0FE"/>
      <rgbColor rgb="FF660066"/>
      <rgbColor rgb="FFD4652F"/>
      <rgbColor rgb="FF2E75B6"/>
      <rgbColor rgb="FFD9D9D9"/>
      <rgbColor rgb="FF000080"/>
      <rgbColor rgb="FFFF00FF"/>
      <rgbColor rgb="FFFFFF00"/>
      <rgbColor rgb="FF00FFFF"/>
      <rgbColor rgb="FF800080"/>
      <rgbColor rgb="FF800000"/>
      <rgbColor rgb="FF008080"/>
      <rgbColor rgb="FF0000FF"/>
      <rgbColor rgb="FF00CCFF"/>
      <rgbColor rgb="FFD6E4F0"/>
      <rgbColor rgb="FFE8E8E8"/>
      <rgbColor rgb="FFF5F5F5"/>
      <rgbColor rgb="FF99CCFF"/>
      <rgbColor rgb="FFFF99CC"/>
      <rgbColor rgb="FFCC99FF"/>
      <rgbColor rgb="FFF2F2F2"/>
      <rgbColor rgb="FF4472C4"/>
      <rgbColor rgb="FF33CCCC"/>
      <rgbColor rgb="FF99CC00"/>
      <rgbColor rgb="FFFFC000"/>
      <rgbColor rgb="FFC9A227"/>
      <rgbColor rgb="FFED7D31"/>
      <rgbColor rgb="FF5A5A5A"/>
      <rgbColor rgb="FF878787"/>
      <rgbColor rgb="FF003366"/>
      <rgbColor rgb="FF70AD47"/>
      <rgbColor rgb="FF003300"/>
      <rgbColor rgb="FF333300"/>
      <rgbColor rgb="FF8B1A2E"/>
      <rgbColor rgb="FF7030A0"/>
      <rgbColor rgb="FF1F4E79"/>
      <rgbColor rgb="FF2C2C2C"/>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Global Surface Temperature Anomaly (°C vs. 1951–1980)</a:t>
            </a:r>
          </a:p>
        </c:rich>
      </c:tx>
      <c:overlay val="0"/>
      <c:spPr>
        <a:noFill/>
        <a:ln w="0">
          <a:noFill/>
        </a:ln>
      </c:spPr>
    </c:title>
    <c:autoTitleDeleted val="0"/>
    <c:plotArea>
      <c:layout/>
      <c:lineChart>
        <c:grouping val="standard"/>
        <c:varyColors val="0"/>
        <c:ser>
          <c:idx val="0"/>
          <c:order val="0"/>
          <c:tx>
            <c:strRef>
              <c:f>'Global Temperature'!$B$3</c:f>
              <c:strCache>
                <c:ptCount val="1"/>
                <c:pt idx="0">
                  <c:v>NASA GISTEMP Anomaly (°C)</c:v>
                </c:pt>
              </c:strCache>
            </c:strRef>
          </c:tx>
          <c:spPr>
            <a:ln w="21960">
              <a:solidFill>
                <a:srgbClr val="A31F34"/>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'Global Temperature'!$A$4:$A$30</c:f>
              <c:numCache>
                <c:formatCode>0</c:formatCode>
                <c:ptCount val="27"/>
                <c:pt idx="0">
                  <c:v>1880</c:v>
                </c:pt>
                <c:pt idx="1">
                  <c:v>1890</c:v>
                </c:pt>
                <c:pt idx="2">
                  <c:v>1900</c:v>
                </c:pt>
                <c:pt idx="3">
                  <c:v>1910</c:v>
                </c:pt>
                <c:pt idx="4">
                  <c:v>1920</c:v>
                </c:pt>
                <c:pt idx="5">
                  <c:v>1930</c:v>
                </c:pt>
                <c:pt idx="6">
                  <c:v>1940</c:v>
                </c:pt>
                <c:pt idx="7">
                  <c:v>1950</c:v>
                </c:pt>
                <c:pt idx="8">
                  <c:v>1960</c:v>
                </c:pt>
                <c:pt idx="9">
                  <c:v>1970</c:v>
                </c:pt>
                <c:pt idx="10">
                  <c:v>1980</c:v>
                </c:pt>
                <c:pt idx="11">
                  <c:v>1990</c:v>
                </c:pt>
                <c:pt idx="12">
                  <c:v>2000</c:v>
                </c:pt>
                <c:pt idx="13">
                  <c:v>2005</c:v>
                </c:pt>
                <c:pt idx="14">
                  <c:v>2010</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'Global Temperature'!$B$4:$B$30</c:f>
              <c:numCache>
                <c:formatCode>0.00</c:formatCode>
                <c:ptCount val="27"/>
                <c:pt idx="0">
                  <c:v>-0.16</c:v>
                </c:pt>
                <c:pt idx="1">
                  <c:v>-0.26</c:v>
                </c:pt>
                <c:pt idx="2">
                  <c:v>-0.08</c:v>
                </c:pt>
                <c:pt idx="3">
                  <c:v>-0.27</c:v>
                </c:pt>
                <c:pt idx="4">
                  <c:v>-0.18</c:v>
                </c:pt>
                <c:pt idx="5">
                  <c:v>-0.03</c:v>
                </c:pt>
                <c:pt idx="6">
                  <c:v>0.13</c:v>
                </c:pt>
                <c:pt idx="7">
                  <c:v>-0.16</c:v>
                </c:pt>
                <c:pt idx="8">
                  <c:v>0.03</c:v>
                </c:pt>
                <c:pt idx="9">
                  <c:v>0</c:v>
                </c:pt>
                <c:pt idx="10">
                  <c:v>0.27</c:v>
                </c:pt>
                <c:pt idx="11">
                  <c:v>0.45</c:v>
                </c:pt>
                <c:pt idx="12">
                  <c:v>0.4</c:v>
                </c:pt>
                <c:pt idx="13">
                  <c:v>0.68</c:v>
                </c:pt>
                <c:pt idx="14">
                  <c:v>0.72</c:v>
                </c:pt>
                <c:pt idx="15">
                  <c:v>0.75</c:v>
                </c:pt>
                <c:pt idx="16">
                  <c:v>0.87</c:v>
                </c:pt>
                <c:pt idx="17">
                  <c:v>1.02</c:v>
                </c:pt>
                <c:pt idx="18">
                  <c:v>0.92</c:v>
                </c:pt>
                <c:pt idx="19">
                  <c:v>0.85</c:v>
                </c:pt>
                <c:pt idx="20">
                  <c:v>0.98</c:v>
                </c:pt>
                <c:pt idx="21">
                  <c:v>1.02</c:v>
                </c:pt>
                <c:pt idx="22">
                  <c:v>0.85</c:v>
                </c:pt>
                <c:pt idx="23">
                  <c:v>0.89</c:v>
                </c:pt>
                <c:pt idx="24">
                  <c:v>1.18</c:v>
                </c:pt>
                <c:pt idx="25">
                  <c:v>1.28</c:v>
                </c:pt>
                <c:pt idx="26">
                  <c:v>1.19</c:v>
                </c:pt>
              </c:numCache>
            </c:numRef>
          </c:val>
          <c:smooth val="1"/>
          <c:extLst>
            <c:ext xmlns:c16="http://schemas.microsoft.com/office/drawing/2014/chart" uri="{C3380CC4-5D6E-409C-BE32-E72D297353CC}">
              <c16:uniqueId val="{00000000-14DB-4563-B32B-461081D3F08C}"/>
            </c:ext>
          </c:extLst>
        </c:ser>
        <c:dLbls>
          <c:showLegendKey val="0"/>
          <c:showVal val="0"/>
          <c:showCatName val="0"/>
          <c:showSerName val="0"/>
          <c:showPercent val="0"/>
          <c:showBubbleSize val="0"/>
        </c:dLbls>
        <c:hiLowLines>
          <c:spPr>
            <a:ln w="0">
              <a:noFill/>
            </a:ln>
          </c:spPr>
        </c:hiLowLines>
        <c:smooth val="0"/>
        <c:axId val="75467532"/>
        <c:axId val="19980697"/>
      </c:lineChart>
      <c:catAx>
        <c:axId val="75467532"/>
        <c:scaling>
          <c:orientation val="minMax"/>
        </c:scaling>
        <c:delete val="0"/>
        <c:axPos val="b"/>
        <c:title>
          <c:tx>
            <c:rich>
              <a:bodyPr rot="0"/>
              <a:lstStyle/>
              <a:p>
                <a:pPr>
                  <a:defRPr sz="1000" b="1" strike="noStrike" spc="-1">
                    <a:solidFill>
                      <a:srgbClr val="000000"/>
                    </a:solidFill>
                    <a:latin typeface="Calibri"/>
                  </a:defRPr>
                </a:pPr>
                <a:r>
                  <a:rPr lang="en-US" sz="1000" b="1" strike="noStrike" spc="-1">
                    <a:solidFill>
                      <a:srgbClr val="000000"/>
                    </a:solidFill>
                    <a:latin typeface="Calibri"/>
                  </a:rPr>
                  <a:t>Year</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19980697"/>
        <c:crosses val="autoZero"/>
        <c:auto val="1"/>
        <c:lblAlgn val="ctr"/>
        <c:lblOffset val="100"/>
        <c:noMultiLvlLbl val="0"/>
      </c:catAx>
      <c:valAx>
        <c:axId val="19980697"/>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Temperature Anomaly (°C)</a:t>
                </a:r>
              </a:p>
            </c:rich>
          </c:tx>
          <c:overlay val="0"/>
          <c:spPr>
            <a:noFill/>
            <a:ln w="0">
              <a:noFill/>
            </a:ln>
          </c:spPr>
        </c:title>
        <c:numFmt formatCode="0.00"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75467532"/>
        <c:crosses val="autoZero"/>
        <c:crossBetween val="between"/>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Atmospheric CO2 Concentration (ppm)</a:t>
            </a:r>
          </a:p>
        </c:rich>
      </c:tx>
      <c:overlay val="0"/>
      <c:spPr>
        <a:noFill/>
        <a:ln w="0">
          <a:noFill/>
        </a:ln>
      </c:spPr>
    </c:title>
    <c:autoTitleDeleted val="0"/>
    <c:plotArea>
      <c:layout/>
      <c:lineChart>
        <c:grouping val="standard"/>
        <c:varyColors val="0"/>
        <c:ser>
          <c:idx val="0"/>
          <c:order val="0"/>
          <c:tx>
            <c:strRef>
              <c:f>'Atmospheric CO2'!$B$3</c:f>
              <c:strCache>
                <c:ptCount val="1"/>
                <c:pt idx="0">
                  <c:v>CO2 (ppm) — Mauna Loa Annual Avg</c:v>
                </c:pt>
              </c:strCache>
            </c:strRef>
          </c:tx>
          <c:spPr>
            <a:ln w="21960">
              <a:solidFill>
                <a:srgbClr val="1F4E79"/>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'Atmospheric CO2'!$A$4:$A$25</c:f>
              <c:numCache>
                <c:formatCode>0</c:formatCode>
                <c:ptCount val="22"/>
                <c:pt idx="0">
                  <c:v>1750</c:v>
                </c:pt>
                <c:pt idx="1">
                  <c:v>1850</c:v>
                </c:pt>
                <c:pt idx="2">
                  <c:v>1900</c:v>
                </c:pt>
                <c:pt idx="3">
                  <c:v>1958</c:v>
                </c:pt>
                <c:pt idx="4">
                  <c:v>1960</c:v>
                </c:pt>
                <c:pt idx="5">
                  <c:v>1970</c:v>
                </c:pt>
                <c:pt idx="6">
                  <c:v>1980</c:v>
                </c:pt>
                <c:pt idx="7">
                  <c:v>1990</c:v>
                </c:pt>
                <c:pt idx="8">
                  <c:v>2000</c:v>
                </c:pt>
                <c:pt idx="9">
                  <c:v>2005</c:v>
                </c:pt>
                <c:pt idx="10">
                  <c:v>2010</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f>'Atmospheric CO2'!$B$4:$B$25</c:f>
              <c:numCache>
                <c:formatCode>0</c:formatCode>
                <c:ptCount val="22"/>
                <c:pt idx="0">
                  <c:v>280</c:v>
                </c:pt>
                <c:pt idx="1">
                  <c:v>285</c:v>
                </c:pt>
                <c:pt idx="2">
                  <c:v>296</c:v>
                </c:pt>
                <c:pt idx="3">
                  <c:v>315</c:v>
                </c:pt>
                <c:pt idx="4">
                  <c:v>317</c:v>
                </c:pt>
                <c:pt idx="5">
                  <c:v>326</c:v>
                </c:pt>
                <c:pt idx="6">
                  <c:v>339</c:v>
                </c:pt>
                <c:pt idx="7">
                  <c:v>354</c:v>
                </c:pt>
                <c:pt idx="8">
                  <c:v>369</c:v>
                </c:pt>
                <c:pt idx="9">
                  <c:v>380</c:v>
                </c:pt>
                <c:pt idx="10">
                  <c:v>390</c:v>
                </c:pt>
                <c:pt idx="11">
                  <c:v>401</c:v>
                </c:pt>
                <c:pt idx="12">
                  <c:v>404</c:v>
                </c:pt>
                <c:pt idx="13">
                  <c:v>407</c:v>
                </c:pt>
                <c:pt idx="14">
                  <c:v>409</c:v>
                </c:pt>
                <c:pt idx="15">
                  <c:v>412</c:v>
                </c:pt>
                <c:pt idx="16">
                  <c:v>414</c:v>
                </c:pt>
                <c:pt idx="17">
                  <c:v>417</c:v>
                </c:pt>
                <c:pt idx="18">
                  <c:v>419</c:v>
                </c:pt>
                <c:pt idx="19">
                  <c:v>421</c:v>
                </c:pt>
                <c:pt idx="20">
                  <c:v>425</c:v>
                </c:pt>
                <c:pt idx="21">
                  <c:v>430</c:v>
                </c:pt>
              </c:numCache>
            </c:numRef>
          </c:val>
          <c:smooth val="1"/>
          <c:extLst>
            <c:ext xmlns:c16="http://schemas.microsoft.com/office/drawing/2014/chart" uri="{C3380CC4-5D6E-409C-BE32-E72D297353CC}">
              <c16:uniqueId val="{00000000-8186-48E8-8661-9545138CE866}"/>
            </c:ext>
          </c:extLst>
        </c:ser>
        <c:dLbls>
          <c:showLegendKey val="0"/>
          <c:showVal val="0"/>
          <c:showCatName val="0"/>
          <c:showSerName val="0"/>
          <c:showPercent val="0"/>
          <c:showBubbleSize val="0"/>
        </c:dLbls>
        <c:hiLowLines>
          <c:spPr>
            <a:ln w="0">
              <a:noFill/>
            </a:ln>
          </c:spPr>
        </c:hiLowLines>
        <c:smooth val="0"/>
        <c:axId val="21310763"/>
        <c:axId val="24275776"/>
      </c:lineChart>
      <c:catAx>
        <c:axId val="21310763"/>
        <c:scaling>
          <c:orientation val="minMax"/>
        </c:scaling>
        <c:delete val="0"/>
        <c:axPos val="b"/>
        <c:title>
          <c:tx>
            <c:rich>
              <a:bodyPr rot="0"/>
              <a:lstStyle/>
              <a:p>
                <a:pPr>
                  <a:defRPr sz="1000" b="1" strike="noStrike" spc="-1">
                    <a:solidFill>
                      <a:srgbClr val="000000"/>
                    </a:solidFill>
                    <a:latin typeface="Calibri"/>
                  </a:defRPr>
                </a:pPr>
                <a:r>
                  <a:rPr lang="en-US" sz="1000" b="1" strike="noStrike" spc="-1">
                    <a:solidFill>
                      <a:srgbClr val="000000"/>
                    </a:solidFill>
                    <a:latin typeface="Calibri"/>
                  </a:rPr>
                  <a:t>Year</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24275776"/>
        <c:crosses val="autoZero"/>
        <c:auto val="1"/>
        <c:lblAlgn val="ctr"/>
        <c:lblOffset val="100"/>
        <c:noMultiLvlLbl val="0"/>
      </c:catAx>
      <c:valAx>
        <c:axId val="24275776"/>
        <c:scaling>
          <c:orientation val="minMax"/>
          <c:max val="440"/>
          <c:min val="270"/>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CO2 (parts per million)</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21310763"/>
        <c:crosses val="autoZero"/>
        <c:crossBetween val="between"/>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U.S. Billion-Dollar Disasters: Annual Event Count (1980–2024)</a:t>
            </a:r>
          </a:p>
        </c:rich>
      </c:tx>
      <c:overlay val="0"/>
      <c:spPr>
        <a:noFill/>
        <a:ln w="0">
          <a:noFill/>
        </a:ln>
      </c:spPr>
    </c:title>
    <c:autoTitleDeleted val="0"/>
    <c:plotArea>
      <c:layout/>
      <c:barChart>
        <c:barDir val="col"/>
        <c:grouping val="clustered"/>
        <c:varyColors val="0"/>
        <c:ser>
          <c:idx val="0"/>
          <c:order val="0"/>
          <c:tx>
            <c:strRef>
              <c:f>'U.S. Extreme Weather'!$B$3</c:f>
              <c:strCache>
                <c:ptCount val="1"/>
                <c:pt idx="0">
                  <c:v>Number of Events</c:v>
                </c:pt>
              </c:strCache>
            </c:strRef>
          </c:tx>
          <c:spPr>
            <a:solidFill>
              <a:srgbClr val="A31F34"/>
            </a:solidFill>
            <a:ln w="9360">
              <a:solidFill>
                <a:srgbClr val="F9F9F9"/>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'U.S. Extreme Weather'!$A$4:$A$25</c:f>
              <c:numCache>
                <c:formatCode>0</c:formatCode>
                <c:ptCount val="22"/>
                <c:pt idx="0">
                  <c:v>1980</c:v>
                </c:pt>
                <c:pt idx="1">
                  <c:v>1985</c:v>
                </c:pt>
                <c:pt idx="2">
                  <c:v>1990</c:v>
                </c:pt>
                <c:pt idx="3">
                  <c:v>1995</c:v>
                </c:pt>
                <c:pt idx="4">
                  <c:v>2000</c:v>
                </c:pt>
                <c:pt idx="5">
                  <c:v>2005</c:v>
                </c:pt>
                <c:pt idx="6">
                  <c:v>2008</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numCache>
            </c:numRef>
          </c:cat>
          <c:val>
            <c:numRef>
              <c:f>'U.S. Extreme Weather'!$B$4:$B$25</c:f>
              <c:numCache>
                <c:formatCode>0</c:formatCode>
                <c:ptCount val="22"/>
                <c:pt idx="0">
                  <c:v>3</c:v>
                </c:pt>
                <c:pt idx="1">
                  <c:v>5</c:v>
                </c:pt>
                <c:pt idx="2">
                  <c:v>3</c:v>
                </c:pt>
                <c:pt idx="3">
                  <c:v>4</c:v>
                </c:pt>
                <c:pt idx="4">
                  <c:v>4</c:v>
                </c:pt>
                <c:pt idx="5">
                  <c:v>5</c:v>
                </c:pt>
                <c:pt idx="6">
                  <c:v>8</c:v>
                </c:pt>
                <c:pt idx="7">
                  <c:v>6</c:v>
                </c:pt>
                <c:pt idx="8">
                  <c:v>16</c:v>
                </c:pt>
                <c:pt idx="9">
                  <c:v>11</c:v>
                </c:pt>
                <c:pt idx="10">
                  <c:v>9</c:v>
                </c:pt>
                <c:pt idx="11">
                  <c:v>8</c:v>
                </c:pt>
                <c:pt idx="12">
                  <c:v>10</c:v>
                </c:pt>
                <c:pt idx="13">
                  <c:v>15</c:v>
                </c:pt>
                <c:pt idx="14">
                  <c:v>18</c:v>
                </c:pt>
                <c:pt idx="15">
                  <c:v>14</c:v>
                </c:pt>
                <c:pt idx="16">
                  <c:v>14</c:v>
                </c:pt>
                <c:pt idx="17">
                  <c:v>22</c:v>
                </c:pt>
                <c:pt idx="18">
                  <c:v>20</c:v>
                </c:pt>
                <c:pt idx="19">
                  <c:v>18</c:v>
                </c:pt>
                <c:pt idx="20">
                  <c:v>28</c:v>
                </c:pt>
                <c:pt idx="21">
                  <c:v>27</c:v>
                </c:pt>
              </c:numCache>
            </c:numRef>
          </c:val>
          <c:extLst>
            <c:ext xmlns:c16="http://schemas.microsoft.com/office/drawing/2014/chart" uri="{C3380CC4-5D6E-409C-BE32-E72D297353CC}">
              <c16:uniqueId val="{00000000-F3F6-46B9-93C8-C1E94E22E526}"/>
            </c:ext>
          </c:extLst>
        </c:ser>
        <c:dLbls>
          <c:showLegendKey val="0"/>
          <c:showVal val="0"/>
          <c:showCatName val="0"/>
          <c:showSerName val="0"/>
          <c:showPercent val="0"/>
          <c:showBubbleSize val="0"/>
        </c:dLbls>
        <c:gapWidth val="150"/>
        <c:axId val="62044811"/>
        <c:axId val="31269126"/>
      </c:barChart>
      <c:catAx>
        <c:axId val="62044811"/>
        <c:scaling>
          <c:orientation val="minMax"/>
        </c:scaling>
        <c:delete val="0"/>
        <c:axPos val="b"/>
        <c:title>
          <c:tx>
            <c:rich>
              <a:bodyPr rot="0"/>
              <a:lstStyle/>
              <a:p>
                <a:pPr>
                  <a:defRPr sz="1000" b="1" strike="noStrike" spc="-1">
                    <a:solidFill>
                      <a:srgbClr val="000000"/>
                    </a:solidFill>
                    <a:latin typeface="Calibri"/>
                  </a:defRPr>
                </a:pPr>
                <a:r>
                  <a:rPr lang="en-US" sz="1000" b="1" strike="noStrike" spc="-1">
                    <a:solidFill>
                      <a:srgbClr val="000000"/>
                    </a:solidFill>
                    <a:latin typeface="Calibri"/>
                  </a:rPr>
                  <a:t>Year</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31269126"/>
        <c:crosses val="autoZero"/>
        <c:auto val="1"/>
        <c:lblAlgn val="ctr"/>
        <c:lblOffset val="100"/>
        <c:noMultiLvlLbl val="0"/>
      </c:catAx>
      <c:valAx>
        <c:axId val="31269126"/>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Number of Events</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62044811"/>
        <c:crosses val="autoZero"/>
        <c:crossBetween val="between"/>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U.S. Wildfire Acres Burned (1983–2024)</a:t>
            </a:r>
          </a:p>
        </c:rich>
      </c:tx>
      <c:overlay val="0"/>
      <c:spPr>
        <a:noFill/>
        <a:ln w="0">
          <a:noFill/>
        </a:ln>
      </c:spPr>
    </c:title>
    <c:autoTitleDeleted val="0"/>
    <c:plotArea>
      <c:layout/>
      <c:barChart>
        <c:barDir val="col"/>
        <c:grouping val="clustered"/>
        <c:varyColors val="0"/>
        <c:ser>
          <c:idx val="0"/>
          <c:order val="0"/>
          <c:tx>
            <c:strRef>
              <c:f>'U.S. Wildfires'!$C$3</c:f>
              <c:strCache>
                <c:ptCount val="1"/>
                <c:pt idx="0">
                  <c:v>Acres Burned</c:v>
                </c:pt>
              </c:strCache>
            </c:strRef>
          </c:tx>
          <c:spPr>
            <a:solidFill>
              <a:srgbClr val="D4652F"/>
            </a:solidFill>
            <a:ln w="9360">
              <a:solidFill>
                <a:srgbClr val="F9F9F9"/>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'U.S. Wildfires'!$A$4:$A$30</c:f>
              <c:numCache>
                <c:formatCode>0</c:formatCode>
                <c:ptCount val="27"/>
                <c:pt idx="0">
                  <c:v>1983</c:v>
                </c:pt>
                <c:pt idx="1">
                  <c:v>1985</c:v>
                </c:pt>
                <c:pt idx="2">
                  <c:v>1987</c:v>
                </c:pt>
                <c:pt idx="3">
                  <c:v>1990</c:v>
                </c:pt>
                <c:pt idx="4">
                  <c:v>1995</c:v>
                </c:pt>
                <c:pt idx="5">
                  <c:v>2000</c:v>
                </c:pt>
                <c:pt idx="6">
                  <c:v>2002</c:v>
                </c:pt>
                <c:pt idx="7">
                  <c:v>2004</c:v>
                </c:pt>
                <c:pt idx="8">
                  <c:v>2005</c:v>
                </c:pt>
                <c:pt idx="9">
                  <c:v>2006</c:v>
                </c:pt>
                <c:pt idx="10">
                  <c:v>2007</c:v>
                </c:pt>
                <c:pt idx="11">
                  <c:v>2008</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numCache>
            </c:numRef>
          </c:cat>
          <c:val>
            <c:numRef>
              <c:f>'U.S. Wildfires'!$C$4:$C$30</c:f>
              <c:numCache>
                <c:formatCode>#,##0</c:formatCode>
                <c:ptCount val="27"/>
                <c:pt idx="0">
                  <c:v>1323666</c:v>
                </c:pt>
                <c:pt idx="1">
                  <c:v>2896147</c:v>
                </c:pt>
                <c:pt idx="2">
                  <c:v>4152575</c:v>
                </c:pt>
                <c:pt idx="3">
                  <c:v>4621621</c:v>
                </c:pt>
                <c:pt idx="4">
                  <c:v>1840546</c:v>
                </c:pt>
                <c:pt idx="5">
                  <c:v>7393493</c:v>
                </c:pt>
                <c:pt idx="6">
                  <c:v>7184712</c:v>
                </c:pt>
                <c:pt idx="7">
                  <c:v>8097880</c:v>
                </c:pt>
                <c:pt idx="8">
                  <c:v>8689389</c:v>
                </c:pt>
                <c:pt idx="9">
                  <c:v>9873745</c:v>
                </c:pt>
                <c:pt idx="10">
                  <c:v>9328045</c:v>
                </c:pt>
                <c:pt idx="11">
                  <c:v>5292468</c:v>
                </c:pt>
                <c:pt idx="12">
                  <c:v>3422724</c:v>
                </c:pt>
                <c:pt idx="13">
                  <c:v>8711367</c:v>
                </c:pt>
                <c:pt idx="14">
                  <c:v>9326238</c:v>
                </c:pt>
                <c:pt idx="15">
                  <c:v>4319546</c:v>
                </c:pt>
                <c:pt idx="16">
                  <c:v>3595613</c:v>
                </c:pt>
                <c:pt idx="17">
                  <c:v>10125149</c:v>
                </c:pt>
                <c:pt idx="18">
                  <c:v>5509995</c:v>
                </c:pt>
                <c:pt idx="19">
                  <c:v>10026086</c:v>
                </c:pt>
                <c:pt idx="20">
                  <c:v>8767492</c:v>
                </c:pt>
                <c:pt idx="21">
                  <c:v>4664364</c:v>
                </c:pt>
                <c:pt idx="22">
                  <c:v>10122336</c:v>
                </c:pt>
                <c:pt idx="23">
                  <c:v>7125643</c:v>
                </c:pt>
                <c:pt idx="24">
                  <c:v>7577183</c:v>
                </c:pt>
                <c:pt idx="25">
                  <c:v>2691717</c:v>
                </c:pt>
                <c:pt idx="26">
                  <c:v>8924884</c:v>
                </c:pt>
              </c:numCache>
            </c:numRef>
          </c:val>
          <c:extLst>
            <c:ext xmlns:c16="http://schemas.microsoft.com/office/drawing/2014/chart" uri="{C3380CC4-5D6E-409C-BE32-E72D297353CC}">
              <c16:uniqueId val="{00000000-6DC6-4235-ACB2-79FCDADC4517}"/>
            </c:ext>
          </c:extLst>
        </c:ser>
        <c:dLbls>
          <c:showLegendKey val="0"/>
          <c:showVal val="0"/>
          <c:showCatName val="0"/>
          <c:showSerName val="0"/>
          <c:showPercent val="0"/>
          <c:showBubbleSize val="0"/>
        </c:dLbls>
        <c:gapWidth val="150"/>
        <c:axId val="83125537"/>
        <c:axId val="81005410"/>
      </c:barChart>
      <c:catAx>
        <c:axId val="83125537"/>
        <c:scaling>
          <c:orientation val="minMax"/>
        </c:scaling>
        <c:delete val="0"/>
        <c:axPos val="b"/>
        <c:title>
          <c:tx>
            <c:rich>
              <a:bodyPr rot="0"/>
              <a:lstStyle/>
              <a:p>
                <a:pPr>
                  <a:defRPr sz="1000" b="1" strike="noStrike" spc="-1">
                    <a:solidFill>
                      <a:srgbClr val="000000"/>
                    </a:solidFill>
                    <a:latin typeface="Calibri"/>
                  </a:defRPr>
                </a:pPr>
                <a:r>
                  <a:rPr lang="en-US" sz="1000" b="1" strike="noStrike" spc="-1">
                    <a:solidFill>
                      <a:srgbClr val="000000"/>
                    </a:solidFill>
                    <a:latin typeface="Calibri"/>
                  </a:rPr>
                  <a:t>Year</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81005410"/>
        <c:crosses val="autoZero"/>
        <c:auto val="1"/>
        <c:lblAlgn val="ctr"/>
        <c:lblOffset val="100"/>
        <c:noMultiLvlLbl val="0"/>
      </c:catAx>
      <c:valAx>
        <c:axId val="81005410"/>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Acres Burned</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83125537"/>
        <c:crosses val="autoZero"/>
        <c:crossBetween val="between"/>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U.S. High-Tide Flood Days — Observed Annual Trend by Region (2014–2024)</a:t>
            </a:r>
          </a:p>
        </c:rich>
      </c:tx>
      <c:overlay val="0"/>
      <c:spPr>
        <a:noFill/>
        <a:ln w="0">
          <a:noFill/>
        </a:ln>
      </c:spPr>
    </c:title>
    <c:autoTitleDeleted val="0"/>
    <c:plotArea>
      <c:layout/>
      <c:lineChart>
        <c:grouping val="standard"/>
        <c:varyColors val="0"/>
        <c:ser>
          <c:idx val="0"/>
          <c:order val="0"/>
          <c:tx>
            <c:strRef>
              <c:f>'High-Tide Flood Trend'!$B$4</c:f>
              <c:strCache>
                <c:ptCount val="1"/>
                <c:pt idx="0">
                  <c:v>U.S. Natl
Avg</c:v>
                </c:pt>
              </c:strCache>
            </c:strRef>
          </c:tx>
          <c:spPr>
            <a:ln w="28080">
              <a:solidFill>
                <a:srgbClr val="000000"/>
              </a:solidFill>
              <a:prstDash val="dash"/>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'High-Tide Flood Trend'!$B$5:$B$14</c:f>
              <c:numCache>
                <c:formatCode>0</c:formatCode>
                <c:ptCount val="10"/>
                <c:pt idx="0">
                  <c:v>3</c:v>
                </c:pt>
                <c:pt idx="1">
                  <c:v>3</c:v>
                </c:pt>
                <c:pt idx="2">
                  <c:v>4</c:v>
                </c:pt>
                <c:pt idx="3">
                  <c:v>5</c:v>
                </c:pt>
                <c:pt idx="4">
                  <c:v>4</c:v>
                </c:pt>
                <c:pt idx="5">
                  <c:v>4</c:v>
                </c:pt>
                <c:pt idx="6">
                  <c:v>3</c:v>
                </c:pt>
                <c:pt idx="7">
                  <c:v>4</c:v>
                </c:pt>
                <c:pt idx="8">
                  <c:v>4</c:v>
                </c:pt>
                <c:pt idx="9">
                  <c:v>8</c:v>
                </c:pt>
              </c:numCache>
            </c:numRef>
          </c:val>
          <c:smooth val="1"/>
          <c:extLst>
            <c:ext xmlns:c16="http://schemas.microsoft.com/office/drawing/2014/chart" uri="{C3380CC4-5D6E-409C-BE32-E72D297353CC}">
              <c16:uniqueId val="{00000000-9C2D-4FE2-86BE-433FF4796672}"/>
            </c:ext>
          </c:extLst>
        </c:ser>
        <c:ser>
          <c:idx val="1"/>
          <c:order val="1"/>
          <c:tx>
            <c:strRef>
              <c:f>'High-Tide Flood Trend'!$C$4</c:f>
              <c:strCache>
                <c:ptCount val="1"/>
                <c:pt idx="0">
                  <c:v>NE</c:v>
                </c:pt>
              </c:strCache>
            </c:strRef>
          </c:tx>
          <c:spPr>
            <a:ln w="20160">
              <a:solidFill>
                <a:srgbClr val="1F4E79"/>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'High-Tide Flood Trend'!$C$5:$C$14</c:f>
              <c:numCache>
                <c:formatCode>0</c:formatCode>
                <c:ptCount val="10"/>
                <c:pt idx="0">
                  <c:v>4</c:v>
                </c:pt>
                <c:pt idx="1">
                  <c:v>4</c:v>
                </c:pt>
                <c:pt idx="2">
                  <c:v>5</c:v>
                </c:pt>
                <c:pt idx="3">
                  <c:v>6</c:v>
                </c:pt>
                <c:pt idx="4">
                  <c:v>5</c:v>
                </c:pt>
                <c:pt idx="5">
                  <c:v>5</c:v>
                </c:pt>
                <c:pt idx="6">
                  <c:v>4</c:v>
                </c:pt>
                <c:pt idx="7">
                  <c:v>5</c:v>
                </c:pt>
                <c:pt idx="8">
                  <c:v>5</c:v>
                </c:pt>
                <c:pt idx="9">
                  <c:v>13</c:v>
                </c:pt>
              </c:numCache>
            </c:numRef>
          </c:val>
          <c:smooth val="1"/>
          <c:extLst>
            <c:ext xmlns:c16="http://schemas.microsoft.com/office/drawing/2014/chart" uri="{C3380CC4-5D6E-409C-BE32-E72D297353CC}">
              <c16:uniqueId val="{00000001-9C2D-4FE2-86BE-433FF4796672}"/>
            </c:ext>
          </c:extLst>
        </c:ser>
        <c:ser>
          <c:idx val="2"/>
          <c:order val="2"/>
          <c:tx>
            <c:strRef>
              <c:f>'High-Tide Flood Trend'!$D$4</c:f>
              <c:strCache>
                <c:ptCount val="1"/>
                <c:pt idx="0">
                  <c:v>Mid-Atl</c:v>
                </c:pt>
              </c:strCache>
            </c:strRef>
          </c:tx>
          <c:spPr>
            <a:ln w="20160">
              <a:solidFill>
                <a:srgbClr val="2E75B6"/>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'High-Tide Flood Trend'!$D$5:$D$14</c:f>
              <c:numCache>
                <c:formatCode>0</c:formatCode>
                <c:ptCount val="10"/>
                <c:pt idx="0">
                  <c:v>5</c:v>
                </c:pt>
                <c:pt idx="1">
                  <c:v>5</c:v>
                </c:pt>
                <c:pt idx="2">
                  <c:v>6</c:v>
                </c:pt>
                <c:pt idx="3">
                  <c:v>7</c:v>
                </c:pt>
                <c:pt idx="4">
                  <c:v>6</c:v>
                </c:pt>
                <c:pt idx="5">
                  <c:v>6</c:v>
                </c:pt>
                <c:pt idx="6">
                  <c:v>5</c:v>
                </c:pt>
                <c:pt idx="7">
                  <c:v>8</c:v>
                </c:pt>
                <c:pt idx="8">
                  <c:v>6</c:v>
                </c:pt>
                <c:pt idx="9">
                  <c:v>17</c:v>
                </c:pt>
              </c:numCache>
            </c:numRef>
          </c:val>
          <c:smooth val="1"/>
          <c:extLst>
            <c:ext xmlns:c16="http://schemas.microsoft.com/office/drawing/2014/chart" uri="{C3380CC4-5D6E-409C-BE32-E72D297353CC}">
              <c16:uniqueId val="{00000002-9C2D-4FE2-86BE-433FF4796672}"/>
            </c:ext>
          </c:extLst>
        </c:ser>
        <c:ser>
          <c:idx val="3"/>
          <c:order val="3"/>
          <c:tx>
            <c:strRef>
              <c:f>'High-Tide Flood Trend'!$E$4</c:f>
              <c:strCache>
                <c:ptCount val="1"/>
                <c:pt idx="0">
                  <c:v>SE</c:v>
                </c:pt>
              </c:strCache>
            </c:strRef>
          </c:tx>
          <c:spPr>
            <a:ln w="20160">
              <a:solidFill>
                <a:srgbClr val="D4652F"/>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'High-Tide Flood Trend'!$E$5:$E$14</c:f>
              <c:numCache>
                <c:formatCode>0</c:formatCode>
                <c:ptCount val="10"/>
                <c:pt idx="0">
                  <c:v>3</c:v>
                </c:pt>
                <c:pt idx="1">
                  <c:v>2</c:v>
                </c:pt>
                <c:pt idx="2">
                  <c:v>3</c:v>
                </c:pt>
                <c:pt idx="3">
                  <c:v>3</c:v>
                </c:pt>
                <c:pt idx="4">
                  <c:v>3</c:v>
                </c:pt>
                <c:pt idx="5">
                  <c:v>4</c:v>
                </c:pt>
                <c:pt idx="6">
                  <c:v>3</c:v>
                </c:pt>
                <c:pt idx="7">
                  <c:v>4</c:v>
                </c:pt>
                <c:pt idx="8">
                  <c:v>4</c:v>
                </c:pt>
                <c:pt idx="9">
                  <c:v>10</c:v>
                </c:pt>
              </c:numCache>
            </c:numRef>
          </c:val>
          <c:smooth val="1"/>
          <c:extLst>
            <c:ext xmlns:c16="http://schemas.microsoft.com/office/drawing/2014/chart" uri="{C3380CC4-5D6E-409C-BE32-E72D297353CC}">
              <c16:uniqueId val="{00000003-9C2D-4FE2-86BE-433FF4796672}"/>
            </c:ext>
          </c:extLst>
        </c:ser>
        <c:ser>
          <c:idx val="4"/>
          <c:order val="4"/>
          <c:tx>
            <c:strRef>
              <c:f>'High-Tide Flood Trend'!$F$4</c:f>
              <c:strCache>
                <c:ptCount val="1"/>
                <c:pt idx="0">
                  <c:v>E. Gulf</c:v>
                </c:pt>
              </c:strCache>
            </c:strRef>
          </c:tx>
          <c:spPr>
            <a:ln w="18000">
              <a:solidFill>
                <a:srgbClr val="548235"/>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'High-Tide Flood Trend'!$F$5:$F$14</c:f>
              <c:numCache>
                <c:formatCode>0</c:formatCode>
                <c:ptCount val="10"/>
                <c:pt idx="0">
                  <c:v>2</c:v>
                </c:pt>
                <c:pt idx="1">
                  <c:v>2</c:v>
                </c:pt>
                <c:pt idx="2">
                  <c:v>3</c:v>
                </c:pt>
                <c:pt idx="3">
                  <c:v>3</c:v>
                </c:pt>
                <c:pt idx="4">
                  <c:v>2</c:v>
                </c:pt>
                <c:pt idx="5">
                  <c:v>3</c:v>
                </c:pt>
                <c:pt idx="6">
                  <c:v>3</c:v>
                </c:pt>
                <c:pt idx="7">
                  <c:v>3</c:v>
                </c:pt>
                <c:pt idx="8">
                  <c:v>3</c:v>
                </c:pt>
                <c:pt idx="9">
                  <c:v>6</c:v>
                </c:pt>
              </c:numCache>
            </c:numRef>
          </c:val>
          <c:smooth val="1"/>
          <c:extLst>
            <c:ext xmlns:c16="http://schemas.microsoft.com/office/drawing/2014/chart" uri="{C3380CC4-5D6E-409C-BE32-E72D297353CC}">
              <c16:uniqueId val="{00000004-9C2D-4FE2-86BE-433FF4796672}"/>
            </c:ext>
          </c:extLst>
        </c:ser>
        <c:ser>
          <c:idx val="5"/>
          <c:order val="5"/>
          <c:tx>
            <c:strRef>
              <c:f>'High-Tide Flood Trend'!$G$4</c:f>
              <c:strCache>
                <c:ptCount val="1"/>
                <c:pt idx="0">
                  <c:v>W. Gulf</c:v>
                </c:pt>
              </c:strCache>
            </c:strRef>
          </c:tx>
          <c:spPr>
            <a:ln w="20160">
              <a:solidFill>
                <a:srgbClr val="7030A0"/>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'High-Tide Flood Trend'!$G$5:$G$14</c:f>
              <c:numCache>
                <c:formatCode>0</c:formatCode>
                <c:ptCount val="10"/>
                <c:pt idx="0">
                  <c:v>4</c:v>
                </c:pt>
                <c:pt idx="1">
                  <c:v>5</c:v>
                </c:pt>
                <c:pt idx="2">
                  <c:v>7</c:v>
                </c:pt>
                <c:pt idx="3">
                  <c:v>9</c:v>
                </c:pt>
                <c:pt idx="4">
                  <c:v>8</c:v>
                </c:pt>
                <c:pt idx="5">
                  <c:v>8</c:v>
                </c:pt>
                <c:pt idx="6">
                  <c:v>10</c:v>
                </c:pt>
                <c:pt idx="7">
                  <c:v>11</c:v>
                </c:pt>
                <c:pt idx="8">
                  <c:v>10</c:v>
                </c:pt>
                <c:pt idx="9">
                  <c:v>14</c:v>
                </c:pt>
              </c:numCache>
            </c:numRef>
          </c:val>
          <c:smooth val="1"/>
          <c:extLst>
            <c:ext xmlns:c16="http://schemas.microsoft.com/office/drawing/2014/chart" uri="{C3380CC4-5D6E-409C-BE32-E72D297353CC}">
              <c16:uniqueId val="{00000005-9C2D-4FE2-86BE-433FF4796672}"/>
            </c:ext>
          </c:extLst>
        </c:ser>
        <c:ser>
          <c:idx val="6"/>
          <c:order val="6"/>
          <c:tx>
            <c:strRef>
              <c:f>'High-Tide Flood Trend'!$H$4</c:f>
              <c:strCache>
                <c:ptCount val="1"/>
                <c:pt idx="0">
                  <c:v>Total
(sum)</c:v>
                </c:pt>
              </c:strCache>
            </c:strRef>
          </c:tx>
          <c:spPr>
            <a:ln w="24120">
              <a:solidFill>
                <a:srgbClr val="A31F34"/>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'High-Tide Flood Trend'!$H$5:$H$14</c:f>
              <c:numCache>
                <c:formatCode>0</c:formatCode>
                <c:ptCount val="10"/>
                <c:pt idx="0">
                  <c:v>18</c:v>
                </c:pt>
                <c:pt idx="1">
                  <c:v>18</c:v>
                </c:pt>
                <c:pt idx="2">
                  <c:v>24</c:v>
                </c:pt>
                <c:pt idx="3">
                  <c:v>28</c:v>
                </c:pt>
                <c:pt idx="4">
                  <c:v>24</c:v>
                </c:pt>
                <c:pt idx="5">
                  <c:v>26</c:v>
                </c:pt>
                <c:pt idx="6">
                  <c:v>25</c:v>
                </c:pt>
                <c:pt idx="7">
                  <c:v>31</c:v>
                </c:pt>
                <c:pt idx="8">
                  <c:v>28</c:v>
                </c:pt>
                <c:pt idx="9">
                  <c:v>60</c:v>
                </c:pt>
              </c:numCache>
            </c:numRef>
          </c:val>
          <c:smooth val="1"/>
          <c:extLst>
            <c:ext xmlns:c16="http://schemas.microsoft.com/office/drawing/2014/chart" uri="{C3380CC4-5D6E-409C-BE32-E72D297353CC}">
              <c16:uniqueId val="{00000006-9C2D-4FE2-86BE-433FF4796672}"/>
            </c:ext>
          </c:extLst>
        </c:ser>
        <c:dLbls>
          <c:showLegendKey val="0"/>
          <c:showVal val="0"/>
          <c:showCatName val="0"/>
          <c:showSerName val="0"/>
          <c:showPercent val="0"/>
          <c:showBubbleSize val="0"/>
        </c:dLbls>
        <c:hiLowLines>
          <c:spPr>
            <a:ln w="0">
              <a:noFill/>
            </a:ln>
          </c:spPr>
        </c:hiLowLines>
        <c:smooth val="0"/>
        <c:axId val="33678522"/>
        <c:axId val="66528353"/>
      </c:lineChart>
      <c:catAx>
        <c:axId val="33678522"/>
        <c:scaling>
          <c:orientation val="minMax"/>
        </c:scaling>
        <c:delete val="0"/>
        <c:axPos val="b"/>
        <c:numFmt formatCode="General"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66528353"/>
        <c:crosses val="autoZero"/>
        <c:auto val="1"/>
        <c:lblAlgn val="ctr"/>
        <c:lblOffset val="100"/>
        <c:noMultiLvlLbl val="0"/>
      </c:catAx>
      <c:valAx>
        <c:axId val="66528353"/>
        <c:scaling>
          <c:orientation val="minMax"/>
        </c:scaling>
        <c:delete val="0"/>
        <c:axPos val="l"/>
        <c:majorGridlines>
          <c:spPr>
            <a:ln w="0">
              <a:solidFill>
                <a:srgbClr val="B3B3B3"/>
              </a:solidFill>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Observed Median Flood Days/Year</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33678522"/>
        <c:crosses val="autoZero"/>
        <c:crossBetween val="between"/>
      </c:valAx>
      <c:spPr>
        <a:noFill/>
        <a:ln w="0">
          <a:noFill/>
        </a:ln>
      </c:spPr>
    </c:plotArea>
    <c:legend>
      <c:legendPos val="t"/>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Avg. Homeowners Insurance Premium (HO-3) — Climate-Exposed vs. Lower-Exposure States</a:t>
            </a:r>
          </a:p>
        </c:rich>
      </c:tx>
      <c:overlay val="0"/>
      <c:spPr>
        <a:noFill/>
        <a:ln w="0">
          <a:noFill/>
        </a:ln>
      </c:spPr>
    </c:title>
    <c:autoTitleDeleted val="0"/>
    <c:plotArea>
      <c:layout/>
      <c:lineChart>
        <c:grouping val="standard"/>
        <c:varyColors val="0"/>
        <c:ser>
          <c:idx val="0"/>
          <c:order val="0"/>
          <c:tx>
            <c:v>Florida</c:v>
          </c:tx>
          <c:spPr>
            <a:ln w="21960">
              <a:solidFill>
                <a:srgbClr val="D4652F"/>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'Insurance Premiums'!$B$4:$Q$4</c:f>
              <c:numCache>
                <c:formatCode>\$#,##0</c:formatCode>
                <c:ptCount val="16"/>
                <c:pt idx="0">
                  <c:v>1534</c:v>
                </c:pt>
                <c:pt idx="1">
                  <c:v>1549</c:v>
                </c:pt>
                <c:pt idx="2">
                  <c:v>1541</c:v>
                </c:pt>
                <c:pt idx="3">
                  <c:v>1544</c:v>
                </c:pt>
                <c:pt idx="4">
                  <c:v>1502</c:v>
                </c:pt>
                <c:pt idx="5">
                  <c:v>1478</c:v>
                </c:pt>
                <c:pt idx="6">
                  <c:v>1508</c:v>
                </c:pt>
                <c:pt idx="7">
                  <c:v>1553</c:v>
                </c:pt>
                <c:pt idx="8">
                  <c:v>1668</c:v>
                </c:pt>
                <c:pt idx="9">
                  <c:v>1766</c:v>
                </c:pt>
                <c:pt idx="10">
                  <c:v>1918</c:v>
                </c:pt>
                <c:pt idx="11">
                  <c:v>1938</c:v>
                </c:pt>
                <c:pt idx="12">
                  <c:v>1988</c:v>
                </c:pt>
                <c:pt idx="13">
                  <c:v>2116</c:v>
                </c:pt>
                <c:pt idx="14">
                  <c:v>2267</c:v>
                </c:pt>
                <c:pt idx="15">
                  <c:v>2677</c:v>
                </c:pt>
              </c:numCache>
            </c:numRef>
          </c:val>
          <c:smooth val="1"/>
          <c:extLst>
            <c:ext xmlns:c16="http://schemas.microsoft.com/office/drawing/2014/chart" uri="{C3380CC4-5D6E-409C-BE32-E72D297353CC}">
              <c16:uniqueId val="{00000000-5C7A-4135-A7B6-708E352359A1}"/>
            </c:ext>
          </c:extLst>
        </c:ser>
        <c:ser>
          <c:idx val="1"/>
          <c:order val="1"/>
          <c:tx>
            <c:v>Louisiana</c:v>
          </c:tx>
          <c:spPr>
            <a:ln w="21960">
              <a:solidFill>
                <a:srgbClr val="8B1A2E"/>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'Insurance Premiums'!$B$5:$Q$5</c:f>
              <c:numCache>
                <c:formatCode>\$#,##0</c:formatCode>
                <c:ptCount val="16"/>
                <c:pt idx="0">
                  <c:v>1108</c:v>
                </c:pt>
                <c:pt idx="1">
                  <c:v>1141</c:v>
                </c:pt>
                <c:pt idx="2">
                  <c:v>1153</c:v>
                </c:pt>
                <c:pt idx="3">
                  <c:v>1186</c:v>
                </c:pt>
                <c:pt idx="4">
                  <c:v>1200</c:v>
                </c:pt>
                <c:pt idx="5">
                  <c:v>1230</c:v>
                </c:pt>
                <c:pt idx="6">
                  <c:v>1287</c:v>
                </c:pt>
                <c:pt idx="7">
                  <c:v>1364</c:v>
                </c:pt>
                <c:pt idx="8">
                  <c:v>1420</c:v>
                </c:pt>
                <c:pt idx="9">
                  <c:v>1505</c:v>
                </c:pt>
                <c:pt idx="10">
                  <c:v>1603</c:v>
                </c:pt>
                <c:pt idx="11">
                  <c:v>1648</c:v>
                </c:pt>
                <c:pt idx="12">
                  <c:v>1700</c:v>
                </c:pt>
                <c:pt idx="13">
                  <c:v>1882</c:v>
                </c:pt>
                <c:pt idx="14">
                  <c:v>2066</c:v>
                </c:pt>
                <c:pt idx="15">
                  <c:v>2603</c:v>
                </c:pt>
              </c:numCache>
            </c:numRef>
          </c:val>
          <c:smooth val="1"/>
          <c:extLst>
            <c:ext xmlns:c16="http://schemas.microsoft.com/office/drawing/2014/chart" uri="{C3380CC4-5D6E-409C-BE32-E72D297353CC}">
              <c16:uniqueId val="{00000001-5C7A-4135-A7B6-708E352359A1}"/>
            </c:ext>
          </c:extLst>
        </c:ser>
        <c:ser>
          <c:idx val="2"/>
          <c:order val="2"/>
          <c:tx>
            <c:v>Texas</c:v>
          </c:tx>
          <c:spPr>
            <a:ln w="21960">
              <a:solidFill>
                <a:srgbClr val="1F4E79"/>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'Insurance Premiums'!$B$6:$Q$6</c:f>
              <c:numCache>
                <c:formatCode>\$#,##0</c:formatCode>
                <c:ptCount val="16"/>
                <c:pt idx="0">
                  <c:v>1448</c:v>
                </c:pt>
                <c:pt idx="1">
                  <c:v>1483</c:v>
                </c:pt>
                <c:pt idx="2">
                  <c:v>1509</c:v>
                </c:pt>
                <c:pt idx="3">
                  <c:v>1561</c:v>
                </c:pt>
                <c:pt idx="4">
                  <c:v>1613</c:v>
                </c:pt>
                <c:pt idx="5">
                  <c:v>1661</c:v>
                </c:pt>
                <c:pt idx="6">
                  <c:v>1671</c:v>
                </c:pt>
                <c:pt idx="7">
                  <c:v>1688</c:v>
                </c:pt>
                <c:pt idx="8">
                  <c:v>1787</c:v>
                </c:pt>
                <c:pt idx="9">
                  <c:v>1853</c:v>
                </c:pt>
                <c:pt idx="10">
                  <c:v>1914</c:v>
                </c:pt>
                <c:pt idx="11">
                  <c:v>1985</c:v>
                </c:pt>
                <c:pt idx="12">
                  <c:v>2040</c:v>
                </c:pt>
                <c:pt idx="13">
                  <c:v>2152</c:v>
                </c:pt>
                <c:pt idx="14">
                  <c:v>2209</c:v>
                </c:pt>
                <c:pt idx="15">
                  <c:v>2397</c:v>
                </c:pt>
              </c:numCache>
            </c:numRef>
          </c:val>
          <c:smooth val="1"/>
          <c:extLst>
            <c:ext xmlns:c16="http://schemas.microsoft.com/office/drawing/2014/chart" uri="{C3380CC4-5D6E-409C-BE32-E72D297353CC}">
              <c16:uniqueId val="{00000002-5C7A-4135-A7B6-708E352359A1}"/>
            </c:ext>
          </c:extLst>
        </c:ser>
        <c:ser>
          <c:idx val="3"/>
          <c:order val="3"/>
          <c:tx>
            <c:v>Colorado</c:v>
          </c:tx>
          <c:spPr>
            <a:ln w="21960">
              <a:solidFill>
                <a:srgbClr val="2E75B6"/>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'Insurance Premiums'!$B$9:$Q$9</c:f>
              <c:numCache>
                <c:formatCode>\$#,##0</c:formatCode>
                <c:ptCount val="16"/>
                <c:pt idx="0">
                  <c:v>925</c:v>
                </c:pt>
                <c:pt idx="1">
                  <c:v>938</c:v>
                </c:pt>
                <c:pt idx="2">
                  <c:v>947</c:v>
                </c:pt>
                <c:pt idx="3">
                  <c:v>949</c:v>
                </c:pt>
                <c:pt idx="4">
                  <c:v>957</c:v>
                </c:pt>
                <c:pt idx="5">
                  <c:v>971</c:v>
                </c:pt>
                <c:pt idx="6">
                  <c:v>991</c:v>
                </c:pt>
                <c:pt idx="7">
                  <c:v>1008</c:v>
                </c:pt>
                <c:pt idx="8">
                  <c:v>1030</c:v>
                </c:pt>
                <c:pt idx="9">
                  <c:v>1062</c:v>
                </c:pt>
                <c:pt idx="10">
                  <c:v>1100</c:v>
                </c:pt>
                <c:pt idx="11">
                  <c:v>1130</c:v>
                </c:pt>
                <c:pt idx="12">
                  <c:v>1166</c:v>
                </c:pt>
                <c:pt idx="13">
                  <c:v>1218</c:v>
                </c:pt>
                <c:pt idx="14">
                  <c:v>1282</c:v>
                </c:pt>
                <c:pt idx="15">
                  <c:v>1492</c:v>
                </c:pt>
              </c:numCache>
            </c:numRef>
          </c:val>
          <c:smooth val="1"/>
          <c:extLst>
            <c:ext xmlns:c16="http://schemas.microsoft.com/office/drawing/2014/chart" uri="{C3380CC4-5D6E-409C-BE32-E72D297353CC}">
              <c16:uniqueId val="{00000003-5C7A-4135-A7B6-708E352359A1}"/>
            </c:ext>
          </c:extLst>
        </c:ser>
        <c:ser>
          <c:idx val="4"/>
          <c:order val="4"/>
          <c:tx>
            <c:v>California</c:v>
          </c:tx>
          <c:spPr>
            <a:ln w="21960">
              <a:solidFill>
                <a:srgbClr val="C9A227"/>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'Insurance Premiums'!$B$10:$Q$10</c:f>
              <c:numCache>
                <c:formatCode>\$#,##0</c:formatCode>
                <c:ptCount val="16"/>
                <c:pt idx="0">
                  <c:v>1054</c:v>
                </c:pt>
                <c:pt idx="1">
                  <c:v>1089</c:v>
                </c:pt>
                <c:pt idx="2">
                  <c:v>1108</c:v>
                </c:pt>
                <c:pt idx="3">
                  <c:v>1145</c:v>
                </c:pt>
                <c:pt idx="4">
                  <c:v>1238</c:v>
                </c:pt>
                <c:pt idx="5">
                  <c:v>1349</c:v>
                </c:pt>
                <c:pt idx="6">
                  <c:v>1439</c:v>
                </c:pt>
                <c:pt idx="7">
                  <c:v>1505</c:v>
                </c:pt>
                <c:pt idx="8">
                  <c:v>1648</c:v>
                </c:pt>
                <c:pt idx="9">
                  <c:v>1772</c:v>
                </c:pt>
                <c:pt idx="10">
                  <c:v>1888</c:v>
                </c:pt>
                <c:pt idx="11">
                  <c:v>2002</c:v>
                </c:pt>
                <c:pt idx="12">
                  <c:v>2100</c:v>
                </c:pt>
                <c:pt idx="13">
                  <c:v>2293</c:v>
                </c:pt>
                <c:pt idx="14">
                  <c:v>2276</c:v>
                </c:pt>
                <c:pt idx="15">
                  <c:v>2268</c:v>
                </c:pt>
              </c:numCache>
            </c:numRef>
          </c:val>
          <c:smooth val="1"/>
          <c:extLst>
            <c:ext xmlns:c16="http://schemas.microsoft.com/office/drawing/2014/chart" uri="{C3380CC4-5D6E-409C-BE32-E72D297353CC}">
              <c16:uniqueId val="{00000004-5C7A-4135-A7B6-708E352359A1}"/>
            </c:ext>
          </c:extLst>
        </c:ser>
        <c:ser>
          <c:idx val="5"/>
          <c:order val="5"/>
          <c:tx>
            <c:v>Oklahoma</c:v>
          </c:tx>
          <c:spPr>
            <a:ln w="21960">
              <a:solidFill>
                <a:srgbClr val="7030A0"/>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'Insurance Premiums'!$B$11:$Q$11</c:f>
              <c:numCache>
                <c:formatCode>\$#,##0</c:formatCode>
                <c:ptCount val="16"/>
                <c:pt idx="0">
                  <c:v>807</c:v>
                </c:pt>
                <c:pt idx="1">
                  <c:v>821</c:v>
                </c:pt>
                <c:pt idx="2">
                  <c:v>836</c:v>
                </c:pt>
                <c:pt idx="3">
                  <c:v>869</c:v>
                </c:pt>
                <c:pt idx="4">
                  <c:v>950</c:v>
                </c:pt>
                <c:pt idx="5">
                  <c:v>1023</c:v>
                </c:pt>
                <c:pt idx="6">
                  <c:v>1080</c:v>
                </c:pt>
                <c:pt idx="7">
                  <c:v>1120</c:v>
                </c:pt>
                <c:pt idx="8">
                  <c:v>1244</c:v>
                </c:pt>
                <c:pt idx="9">
                  <c:v>1317</c:v>
                </c:pt>
                <c:pt idx="10">
                  <c:v>1390</c:v>
                </c:pt>
                <c:pt idx="11">
                  <c:v>1437</c:v>
                </c:pt>
                <c:pt idx="12">
                  <c:v>1537</c:v>
                </c:pt>
                <c:pt idx="13">
                  <c:v>1605</c:v>
                </c:pt>
                <c:pt idx="14">
                  <c:v>1709</c:v>
                </c:pt>
                <c:pt idx="15">
                  <c:v>1869</c:v>
                </c:pt>
              </c:numCache>
            </c:numRef>
          </c:val>
          <c:smooth val="1"/>
          <c:extLst>
            <c:ext xmlns:c16="http://schemas.microsoft.com/office/drawing/2014/chart" uri="{C3380CC4-5D6E-409C-BE32-E72D297353CC}">
              <c16:uniqueId val="{00000005-5C7A-4135-A7B6-708E352359A1}"/>
            </c:ext>
          </c:extLst>
        </c:ser>
        <c:ser>
          <c:idx val="6"/>
          <c:order val="6"/>
          <c:tx>
            <c:v>Ohio</c:v>
          </c:tx>
          <c:spPr>
            <a:ln w="21960">
              <a:solidFill>
                <a:srgbClr val="548235"/>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'Insurance Premiums'!$B$14:$Q$14</c:f>
              <c:numCache>
                <c:formatCode>\$#,##0</c:formatCode>
                <c:ptCount val="16"/>
                <c:pt idx="0">
                  <c:v>496</c:v>
                </c:pt>
                <c:pt idx="1">
                  <c:v>497</c:v>
                </c:pt>
                <c:pt idx="2">
                  <c:v>498</c:v>
                </c:pt>
                <c:pt idx="3">
                  <c:v>499</c:v>
                </c:pt>
                <c:pt idx="4">
                  <c:v>508</c:v>
                </c:pt>
                <c:pt idx="5">
                  <c:v>518</c:v>
                </c:pt>
                <c:pt idx="6">
                  <c:v>529</c:v>
                </c:pt>
                <c:pt idx="7">
                  <c:v>549</c:v>
                </c:pt>
                <c:pt idx="8">
                  <c:v>576</c:v>
                </c:pt>
                <c:pt idx="9">
                  <c:v>603</c:v>
                </c:pt>
                <c:pt idx="10">
                  <c:v>637</c:v>
                </c:pt>
                <c:pt idx="11">
                  <c:v>662</c:v>
                </c:pt>
                <c:pt idx="12">
                  <c:v>693</c:v>
                </c:pt>
                <c:pt idx="13">
                  <c:v>743</c:v>
                </c:pt>
                <c:pt idx="14">
                  <c:v>781</c:v>
                </c:pt>
                <c:pt idx="15">
                  <c:v>893</c:v>
                </c:pt>
              </c:numCache>
            </c:numRef>
          </c:val>
          <c:smooth val="1"/>
          <c:extLst>
            <c:ext xmlns:c16="http://schemas.microsoft.com/office/drawing/2014/chart" uri="{C3380CC4-5D6E-409C-BE32-E72D297353CC}">
              <c16:uniqueId val="{00000006-5C7A-4135-A7B6-708E352359A1}"/>
            </c:ext>
          </c:extLst>
        </c:ser>
        <c:ser>
          <c:idx val="7"/>
          <c:order val="7"/>
          <c:tx>
            <c:v>U.S. Average</c:v>
          </c:tx>
          <c:spPr>
            <a:ln w="28080">
              <a:solidFill>
                <a:srgbClr val="000000"/>
              </a:solidFill>
              <a:prstDash val="dash"/>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'Insurance Premiums'!$B$15:$Q$15</c:f>
              <c:numCache>
                <c:formatCode>\$#,##0</c:formatCode>
                <c:ptCount val="16"/>
                <c:pt idx="0">
                  <c:v>822</c:v>
                </c:pt>
                <c:pt idx="1">
                  <c:v>843</c:v>
                </c:pt>
                <c:pt idx="2">
                  <c:v>862</c:v>
                </c:pt>
                <c:pt idx="3">
                  <c:v>880</c:v>
                </c:pt>
                <c:pt idx="4">
                  <c:v>911</c:v>
                </c:pt>
                <c:pt idx="5">
                  <c:v>952</c:v>
                </c:pt>
                <c:pt idx="6">
                  <c:v>978</c:v>
                </c:pt>
                <c:pt idx="7">
                  <c:v>1006</c:v>
                </c:pt>
                <c:pt idx="8">
                  <c:v>1063</c:v>
                </c:pt>
                <c:pt idx="9">
                  <c:v>1096</c:v>
                </c:pt>
                <c:pt idx="10">
                  <c:v>1138</c:v>
                </c:pt>
                <c:pt idx="11">
                  <c:v>1173</c:v>
                </c:pt>
                <c:pt idx="12">
                  <c:v>1211</c:v>
                </c:pt>
                <c:pt idx="13">
                  <c:v>1312</c:v>
                </c:pt>
                <c:pt idx="14">
                  <c:v>1411</c:v>
                </c:pt>
                <c:pt idx="15">
                  <c:v>1569</c:v>
                </c:pt>
              </c:numCache>
            </c:numRef>
          </c:val>
          <c:smooth val="1"/>
          <c:extLst>
            <c:ext xmlns:c16="http://schemas.microsoft.com/office/drawing/2014/chart" uri="{C3380CC4-5D6E-409C-BE32-E72D297353CC}">
              <c16:uniqueId val="{00000007-5C7A-4135-A7B6-708E352359A1}"/>
            </c:ext>
          </c:extLst>
        </c:ser>
        <c:dLbls>
          <c:showLegendKey val="0"/>
          <c:showVal val="0"/>
          <c:showCatName val="0"/>
          <c:showSerName val="0"/>
          <c:showPercent val="0"/>
          <c:showBubbleSize val="0"/>
        </c:dLbls>
        <c:hiLowLines>
          <c:spPr>
            <a:ln w="0">
              <a:noFill/>
            </a:ln>
          </c:spPr>
        </c:hiLowLines>
        <c:smooth val="0"/>
        <c:axId val="44240000"/>
        <c:axId val="20180977"/>
      </c:lineChart>
      <c:catAx>
        <c:axId val="44240000"/>
        <c:scaling>
          <c:orientation val="minMax"/>
        </c:scaling>
        <c:delete val="0"/>
        <c:axPos val="b"/>
        <c:numFmt formatCode="General"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20180977"/>
        <c:crosses val="autoZero"/>
        <c:auto val="1"/>
        <c:lblAlgn val="ctr"/>
        <c:lblOffset val="100"/>
        <c:noMultiLvlLbl val="0"/>
      </c:catAx>
      <c:valAx>
        <c:axId val="20180977"/>
        <c:scaling>
          <c:orientation val="minMax"/>
        </c:scaling>
        <c:delete val="0"/>
        <c:axPos val="l"/>
        <c:majorGridlines>
          <c:spPr>
            <a:ln w="0">
              <a:solidFill>
                <a:srgbClr val="B3B3B3"/>
              </a:solidFill>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Annual Premium ($)</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44240000"/>
        <c:crosses val="autoZero"/>
        <c:crossBetween val="between"/>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Lake Mead Elevation at Hoover Dam (2000–2025)</a:t>
            </a:r>
          </a:p>
        </c:rich>
      </c:tx>
      <c:overlay val="0"/>
      <c:spPr>
        <a:noFill/>
        <a:ln w="0">
          <a:noFill/>
        </a:ln>
      </c:spPr>
    </c:title>
    <c:autoTitleDeleted val="0"/>
    <c:plotArea>
      <c:layout/>
      <c:lineChart>
        <c:grouping val="standard"/>
        <c:varyColors val="0"/>
        <c:ser>
          <c:idx val="0"/>
          <c:order val="0"/>
          <c:tx>
            <c:strRef>
              <c:f>'Lake Mead Elevation'!$B$5</c:f>
              <c:strCache>
                <c:ptCount val="1"/>
                <c:pt idx="0">
                  <c:v>Dec. Elevation (ft)</c:v>
                </c:pt>
              </c:strCache>
            </c:strRef>
          </c:tx>
          <c:spPr>
            <a:ln w="28080">
              <a:solidFill>
                <a:srgbClr val="A31F34"/>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'Lake Mead Elevation'!$A$6:$A$31</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'Lake Mead Elevation'!$B$6:$B$31</c:f>
              <c:numCache>
                <c:formatCode>#,##0.00</c:formatCode>
                <c:ptCount val="26"/>
                <c:pt idx="0">
                  <c:v>1196.1199999999999</c:v>
                </c:pt>
                <c:pt idx="1">
                  <c:v>1177.3699999999999</c:v>
                </c:pt>
                <c:pt idx="2">
                  <c:v>1152.1300000000001</c:v>
                </c:pt>
                <c:pt idx="3">
                  <c:v>1139.1199999999999</c:v>
                </c:pt>
                <c:pt idx="4">
                  <c:v>1130.01</c:v>
                </c:pt>
                <c:pt idx="5">
                  <c:v>1137.52</c:v>
                </c:pt>
                <c:pt idx="6">
                  <c:v>1128.1199999999999</c:v>
                </c:pt>
                <c:pt idx="7">
                  <c:v>1114.81</c:v>
                </c:pt>
                <c:pt idx="8">
                  <c:v>1110.97</c:v>
                </c:pt>
                <c:pt idx="9">
                  <c:v>1096.3</c:v>
                </c:pt>
                <c:pt idx="10">
                  <c:v>1086.3</c:v>
                </c:pt>
                <c:pt idx="11">
                  <c:v>1132.83</c:v>
                </c:pt>
                <c:pt idx="12">
                  <c:v>1120.3599999999999</c:v>
                </c:pt>
                <c:pt idx="13">
                  <c:v>1106.73</c:v>
                </c:pt>
                <c:pt idx="14">
                  <c:v>1087.79</c:v>
                </c:pt>
                <c:pt idx="15">
                  <c:v>1080.9100000000001</c:v>
                </c:pt>
                <c:pt idx="16">
                  <c:v>1080.82</c:v>
                </c:pt>
                <c:pt idx="17">
                  <c:v>1082.52</c:v>
                </c:pt>
                <c:pt idx="18">
                  <c:v>1081.46</c:v>
                </c:pt>
                <c:pt idx="19">
                  <c:v>1090.49</c:v>
                </c:pt>
                <c:pt idx="20">
                  <c:v>1083.72</c:v>
                </c:pt>
                <c:pt idx="21">
                  <c:v>1066.3900000000001</c:v>
                </c:pt>
                <c:pt idx="22">
                  <c:v>1044.82</c:v>
                </c:pt>
                <c:pt idx="23">
                  <c:v>1068.18</c:v>
                </c:pt>
                <c:pt idx="24">
                  <c:v>1063.29</c:v>
                </c:pt>
                <c:pt idx="25">
                  <c:v>1062.24</c:v>
                </c:pt>
              </c:numCache>
            </c:numRef>
          </c:val>
          <c:smooth val="1"/>
          <c:extLst>
            <c:ext xmlns:c16="http://schemas.microsoft.com/office/drawing/2014/chart" uri="{C3380CC4-5D6E-409C-BE32-E72D297353CC}">
              <c16:uniqueId val="{00000000-675E-410E-AECE-F9719607210C}"/>
            </c:ext>
          </c:extLst>
        </c:ser>
        <c:ser>
          <c:idx val="1"/>
          <c:order val="1"/>
          <c:tx>
            <c:strRef>
              <c:f>'Lake Mead Elevation'!$C$5</c:f>
              <c:strCache>
                <c:ptCount val="1"/>
                <c:pt idx="0">
                  <c:v>Annual Low (ft)</c:v>
                </c:pt>
              </c:strCache>
            </c:strRef>
          </c:tx>
          <c:spPr>
            <a:ln w="21960">
              <a:solidFill>
                <a:srgbClr val="4472C4"/>
              </a:solidFill>
              <a:prstDash val="dash"/>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'Lake Mead Elevation'!$A$6:$A$31</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'Lake Mead Elevation'!$C$6:$C$31</c:f>
              <c:numCache>
                <c:formatCode>#,##0.00</c:formatCode>
                <c:ptCount val="26"/>
                <c:pt idx="0">
                  <c:v>1196.1199999999999</c:v>
                </c:pt>
                <c:pt idx="1">
                  <c:v>1177.22</c:v>
                </c:pt>
                <c:pt idx="2">
                  <c:v>1152.1300000000001</c:v>
                </c:pt>
                <c:pt idx="3">
                  <c:v>1139.1199999999999</c:v>
                </c:pt>
                <c:pt idx="4">
                  <c:v>1125.73</c:v>
                </c:pt>
                <c:pt idx="5">
                  <c:v>1135.27</c:v>
                </c:pt>
                <c:pt idx="6">
                  <c:v>1125.3599999999999</c:v>
                </c:pt>
                <c:pt idx="7">
                  <c:v>1110.95</c:v>
                </c:pt>
                <c:pt idx="8">
                  <c:v>1104.42</c:v>
                </c:pt>
                <c:pt idx="9">
                  <c:v>1093.26</c:v>
                </c:pt>
                <c:pt idx="10">
                  <c:v>1081.94</c:v>
                </c:pt>
                <c:pt idx="11">
                  <c:v>1091.73</c:v>
                </c:pt>
                <c:pt idx="12">
                  <c:v>1115.1600000000001</c:v>
                </c:pt>
                <c:pt idx="13">
                  <c:v>1104.04</c:v>
                </c:pt>
                <c:pt idx="14">
                  <c:v>1080.5999999999999</c:v>
                </c:pt>
                <c:pt idx="15">
                  <c:v>1075.08</c:v>
                </c:pt>
                <c:pt idx="16">
                  <c:v>1071.6400000000001</c:v>
                </c:pt>
                <c:pt idx="17">
                  <c:v>1079.03</c:v>
                </c:pt>
                <c:pt idx="18">
                  <c:v>1076.81</c:v>
                </c:pt>
                <c:pt idx="19">
                  <c:v>1082.6099999999999</c:v>
                </c:pt>
                <c:pt idx="20">
                  <c:v>1081.07</c:v>
                </c:pt>
                <c:pt idx="21">
                  <c:v>1064.97</c:v>
                </c:pt>
                <c:pt idx="22">
                  <c:v>1040.92</c:v>
                </c:pt>
                <c:pt idx="23">
                  <c:v>1046.03</c:v>
                </c:pt>
                <c:pt idx="24">
                  <c:v>1060.8900000000001</c:v>
                </c:pt>
                <c:pt idx="25">
                  <c:v>1054.1400000000001</c:v>
                </c:pt>
              </c:numCache>
            </c:numRef>
          </c:val>
          <c:smooth val="1"/>
          <c:extLst>
            <c:ext xmlns:c16="http://schemas.microsoft.com/office/drawing/2014/chart" uri="{C3380CC4-5D6E-409C-BE32-E72D297353CC}">
              <c16:uniqueId val="{00000001-675E-410E-AECE-F9719607210C}"/>
            </c:ext>
          </c:extLst>
        </c:ser>
        <c:dLbls>
          <c:showLegendKey val="0"/>
          <c:showVal val="0"/>
          <c:showCatName val="0"/>
          <c:showSerName val="0"/>
          <c:showPercent val="0"/>
          <c:showBubbleSize val="0"/>
        </c:dLbls>
        <c:hiLowLines>
          <c:spPr>
            <a:ln w="0">
              <a:noFill/>
            </a:ln>
          </c:spPr>
        </c:hiLowLines>
        <c:smooth val="0"/>
        <c:axId val="62248855"/>
        <c:axId val="97252588"/>
      </c:lineChart>
      <c:catAx>
        <c:axId val="62248855"/>
        <c:scaling>
          <c:orientation val="minMax"/>
        </c:scaling>
        <c:delete val="0"/>
        <c:axPos val="b"/>
        <c:numFmt formatCode="General"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97252588"/>
        <c:crosses val="autoZero"/>
        <c:auto val="1"/>
        <c:lblAlgn val="ctr"/>
        <c:lblOffset val="100"/>
        <c:noMultiLvlLbl val="0"/>
      </c:catAx>
      <c:valAx>
        <c:axId val="97252588"/>
        <c:scaling>
          <c:orientation val="minMax"/>
          <c:max val="1220"/>
          <c:min val="1020"/>
        </c:scaling>
        <c:delete val="0"/>
        <c:axPos val="l"/>
        <c:majorGridlines>
          <c:spPr>
            <a:ln w="0">
              <a:solidFill>
                <a:srgbClr val="B3B3B3"/>
              </a:solidFill>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Elevation (feet above sea level)</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62248855"/>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sz="1800" b="1" strike="noStrike" spc="-1">
                <a:solidFill>
                  <a:srgbClr val="000000"/>
                </a:solidFill>
                <a:latin typeface="Calibri"/>
              </a:rPr>
              <a:t>Homeowners Insurance Premium Index, 2007–2024 (2007 = 100)</a:t>
            </a:r>
          </a:p>
        </c:rich>
      </c:tx>
      <c:overlay val="0"/>
      <c:spPr>
        <a:noFill/>
        <a:ln w="0">
          <a:noFill/>
        </a:ln>
      </c:spPr>
    </c:title>
    <c:autoTitleDeleted val="0"/>
    <c:plotArea>
      <c:layout/>
      <c:lineChart>
        <c:grouping val="standard"/>
        <c:varyColors val="0"/>
        <c:ser>
          <c:idx val="0"/>
          <c:order val="0"/>
          <c:tx>
            <c:strRef>
              <c:f>'Insurance Indexed'!$B$28</c:f>
              <c:strCache>
                <c:ptCount val="1"/>
                <c:pt idx="0">
                  <c:v>Florida</c:v>
                </c:pt>
              </c:strCache>
            </c:strRef>
          </c:tx>
          <c:spPr>
            <a:ln w="21960">
              <a:solidFill>
                <a:srgbClr val="A31F34"/>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en-US"/>
              </a:p>
            </c:txPr>
            <c:dLblPos val="r"/>
            <c:showLegendKey val="1"/>
            <c:showVal val="0"/>
            <c:showCatName val="1"/>
            <c:showSerName val="1"/>
            <c:showPercent val="0"/>
            <c:showBubbleSize val="1"/>
            <c:separator>; </c:separator>
            <c:showLeaderLines val="0"/>
            <c:extLst>
              <c:ext xmlns:c15="http://schemas.microsoft.com/office/drawing/2012/chart" uri="{CE6537A1-D6FC-4f65-9D91-7224C49458BB}">
                <c15:showLeaderLines val="1"/>
              </c:ext>
            </c:extLst>
          </c:dLbls>
          <c:cat>
            <c:numRef>
              <c:f>'Insurance Indexed'!$A$29:$A$46</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'Insurance Indexed'!$B$29:$B$46</c:f>
              <c:numCache>
                <c:formatCode>0.0</c:formatCode>
                <c:ptCount val="18"/>
                <c:pt idx="0">
                  <c:v>100</c:v>
                </c:pt>
                <c:pt idx="1">
                  <c:v>101</c:v>
                </c:pt>
                <c:pt idx="2">
                  <c:v>100.5</c:v>
                </c:pt>
                <c:pt idx="3">
                  <c:v>100.7</c:v>
                </c:pt>
                <c:pt idx="4">
                  <c:v>97.9</c:v>
                </c:pt>
                <c:pt idx="5">
                  <c:v>96.3</c:v>
                </c:pt>
                <c:pt idx="6">
                  <c:v>98.3</c:v>
                </c:pt>
                <c:pt idx="7">
                  <c:v>101.2</c:v>
                </c:pt>
                <c:pt idx="8">
                  <c:v>108.7</c:v>
                </c:pt>
                <c:pt idx="9">
                  <c:v>115.1</c:v>
                </c:pt>
                <c:pt idx="10">
                  <c:v>125</c:v>
                </c:pt>
                <c:pt idx="11">
                  <c:v>126.3</c:v>
                </c:pt>
                <c:pt idx="12">
                  <c:v>129.6</c:v>
                </c:pt>
                <c:pt idx="13">
                  <c:v>137.9</c:v>
                </c:pt>
                <c:pt idx="14">
                  <c:v>147.80000000000001</c:v>
                </c:pt>
                <c:pt idx="15">
                  <c:v>174.5</c:v>
                </c:pt>
                <c:pt idx="16">
                  <c:v>197.2</c:v>
                </c:pt>
                <c:pt idx="17">
                  <c:v>200.6</c:v>
                </c:pt>
              </c:numCache>
            </c:numRef>
          </c:val>
          <c:smooth val="1"/>
          <c:extLst>
            <c:ext xmlns:c16="http://schemas.microsoft.com/office/drawing/2014/chart" uri="{C3380CC4-5D6E-409C-BE32-E72D297353CC}">
              <c16:uniqueId val="{00000000-FD63-4E30-B883-D06BEB7F0C5F}"/>
            </c:ext>
          </c:extLst>
        </c:ser>
        <c:ser>
          <c:idx val="1"/>
          <c:order val="1"/>
          <c:tx>
            <c:strRef>
              <c:f>'Insurance Indexed'!$C$28</c:f>
              <c:strCache>
                <c:ptCount val="1"/>
                <c:pt idx="0">
                  <c:v>Louisiana</c:v>
                </c:pt>
              </c:strCache>
            </c:strRef>
          </c:tx>
          <c:spPr>
            <a:ln w="21960">
              <a:solidFill>
                <a:srgbClr val="ED7D31"/>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'Insurance Indexed'!$A$29:$A$46</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'Insurance Indexed'!$C$29:$C$46</c:f>
              <c:numCache>
                <c:formatCode>0.0</c:formatCode>
                <c:ptCount val="18"/>
                <c:pt idx="0">
                  <c:v>100</c:v>
                </c:pt>
                <c:pt idx="1">
                  <c:v>103</c:v>
                </c:pt>
                <c:pt idx="2">
                  <c:v>104.1</c:v>
                </c:pt>
                <c:pt idx="3">
                  <c:v>107</c:v>
                </c:pt>
                <c:pt idx="4">
                  <c:v>108.3</c:v>
                </c:pt>
                <c:pt idx="5">
                  <c:v>111</c:v>
                </c:pt>
                <c:pt idx="6">
                  <c:v>116.2</c:v>
                </c:pt>
                <c:pt idx="7">
                  <c:v>123.1</c:v>
                </c:pt>
                <c:pt idx="8">
                  <c:v>128.19999999999999</c:v>
                </c:pt>
                <c:pt idx="9">
                  <c:v>135.80000000000001</c:v>
                </c:pt>
                <c:pt idx="10">
                  <c:v>144.69999999999999</c:v>
                </c:pt>
                <c:pt idx="11">
                  <c:v>148.69999999999999</c:v>
                </c:pt>
                <c:pt idx="12">
                  <c:v>153.4</c:v>
                </c:pt>
                <c:pt idx="13">
                  <c:v>169.9</c:v>
                </c:pt>
                <c:pt idx="14">
                  <c:v>186.5</c:v>
                </c:pt>
                <c:pt idx="15">
                  <c:v>234.9</c:v>
                </c:pt>
                <c:pt idx="16">
                  <c:v>279.89999999999998</c:v>
                </c:pt>
                <c:pt idx="17">
                  <c:v>299.2</c:v>
                </c:pt>
              </c:numCache>
            </c:numRef>
          </c:val>
          <c:smooth val="1"/>
          <c:extLst>
            <c:ext xmlns:c16="http://schemas.microsoft.com/office/drawing/2014/chart" uri="{C3380CC4-5D6E-409C-BE32-E72D297353CC}">
              <c16:uniqueId val="{00000001-FD63-4E30-B883-D06BEB7F0C5F}"/>
            </c:ext>
          </c:extLst>
        </c:ser>
        <c:ser>
          <c:idx val="2"/>
          <c:order val="2"/>
          <c:tx>
            <c:strRef>
              <c:f>'Insurance Indexed'!$D$28</c:f>
              <c:strCache>
                <c:ptCount val="1"/>
                <c:pt idx="0">
                  <c:v>Texas</c:v>
                </c:pt>
              </c:strCache>
            </c:strRef>
          </c:tx>
          <c:spPr>
            <a:ln w="21960">
              <a:solidFill>
                <a:srgbClr val="4472C4"/>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'Insurance Indexed'!$A$29:$A$46</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'Insurance Indexed'!$D$29:$D$46</c:f>
              <c:numCache>
                <c:formatCode>0.0</c:formatCode>
                <c:ptCount val="18"/>
                <c:pt idx="0">
                  <c:v>100</c:v>
                </c:pt>
                <c:pt idx="1">
                  <c:v>102.4</c:v>
                </c:pt>
                <c:pt idx="2">
                  <c:v>104.2</c:v>
                </c:pt>
                <c:pt idx="3">
                  <c:v>107.8</c:v>
                </c:pt>
                <c:pt idx="4">
                  <c:v>111.4</c:v>
                </c:pt>
                <c:pt idx="5">
                  <c:v>114.7</c:v>
                </c:pt>
                <c:pt idx="6">
                  <c:v>115.4</c:v>
                </c:pt>
                <c:pt idx="7">
                  <c:v>116.6</c:v>
                </c:pt>
                <c:pt idx="8">
                  <c:v>123.4</c:v>
                </c:pt>
                <c:pt idx="9">
                  <c:v>128</c:v>
                </c:pt>
                <c:pt idx="10">
                  <c:v>132.19999999999999</c:v>
                </c:pt>
                <c:pt idx="11">
                  <c:v>137.1</c:v>
                </c:pt>
                <c:pt idx="12">
                  <c:v>140.9</c:v>
                </c:pt>
                <c:pt idx="13">
                  <c:v>148.6</c:v>
                </c:pt>
                <c:pt idx="14">
                  <c:v>152.6</c:v>
                </c:pt>
                <c:pt idx="15">
                  <c:v>165.5</c:v>
                </c:pt>
                <c:pt idx="16">
                  <c:v>176.9</c:v>
                </c:pt>
                <c:pt idx="17">
                  <c:v>182.9</c:v>
                </c:pt>
              </c:numCache>
            </c:numRef>
          </c:val>
          <c:smooth val="1"/>
          <c:extLst>
            <c:ext xmlns:c16="http://schemas.microsoft.com/office/drawing/2014/chart" uri="{C3380CC4-5D6E-409C-BE32-E72D297353CC}">
              <c16:uniqueId val="{00000002-FD63-4E30-B883-D06BEB7F0C5F}"/>
            </c:ext>
          </c:extLst>
        </c:ser>
        <c:ser>
          <c:idx val="3"/>
          <c:order val="3"/>
          <c:tx>
            <c:strRef>
              <c:f>'Insurance Indexed'!$E$28</c:f>
              <c:strCache>
                <c:ptCount val="1"/>
                <c:pt idx="0">
                  <c:v>Colorado</c:v>
                </c:pt>
              </c:strCache>
            </c:strRef>
          </c:tx>
          <c:spPr>
            <a:ln w="21960">
              <a:solidFill>
                <a:srgbClr val="70AD47"/>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'Insurance Indexed'!$A$29:$A$46</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'Insurance Indexed'!$E$29:$E$46</c:f>
              <c:numCache>
                <c:formatCode>0.0</c:formatCode>
                <c:ptCount val="18"/>
                <c:pt idx="0">
                  <c:v>100</c:v>
                </c:pt>
                <c:pt idx="1">
                  <c:v>102.5</c:v>
                </c:pt>
                <c:pt idx="2">
                  <c:v>103.8</c:v>
                </c:pt>
                <c:pt idx="3">
                  <c:v>105.3</c:v>
                </c:pt>
                <c:pt idx="4">
                  <c:v>109.6</c:v>
                </c:pt>
                <c:pt idx="5">
                  <c:v>116.6</c:v>
                </c:pt>
                <c:pt idx="6">
                  <c:v>126.8</c:v>
                </c:pt>
                <c:pt idx="7">
                  <c:v>138.6</c:v>
                </c:pt>
                <c:pt idx="8">
                  <c:v>150.5</c:v>
                </c:pt>
                <c:pt idx="9">
                  <c:v>161.69999999999999</c:v>
                </c:pt>
                <c:pt idx="10">
                  <c:v>172.9</c:v>
                </c:pt>
                <c:pt idx="11">
                  <c:v>177.2</c:v>
                </c:pt>
                <c:pt idx="12">
                  <c:v>181</c:v>
                </c:pt>
                <c:pt idx="13">
                  <c:v>204.4</c:v>
                </c:pt>
                <c:pt idx="14">
                  <c:v>221.1</c:v>
                </c:pt>
                <c:pt idx="15">
                  <c:v>251.7</c:v>
                </c:pt>
                <c:pt idx="16">
                  <c:v>287.89999999999998</c:v>
                </c:pt>
                <c:pt idx="17">
                  <c:v>322.10000000000002</c:v>
                </c:pt>
              </c:numCache>
            </c:numRef>
          </c:val>
          <c:smooth val="1"/>
          <c:extLst>
            <c:ext xmlns:c16="http://schemas.microsoft.com/office/drawing/2014/chart" uri="{C3380CC4-5D6E-409C-BE32-E72D297353CC}">
              <c16:uniqueId val="{00000003-FD63-4E30-B883-D06BEB7F0C5F}"/>
            </c:ext>
          </c:extLst>
        </c:ser>
        <c:ser>
          <c:idx val="4"/>
          <c:order val="4"/>
          <c:tx>
            <c:strRef>
              <c:f>'Insurance Indexed'!$F$28</c:f>
              <c:strCache>
                <c:ptCount val="1"/>
                <c:pt idx="0">
                  <c:v>California</c:v>
                </c:pt>
              </c:strCache>
            </c:strRef>
          </c:tx>
          <c:spPr>
            <a:ln w="21960">
              <a:solidFill>
                <a:srgbClr val="FFC000"/>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'Insurance Indexed'!$A$29:$A$46</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'Insurance Indexed'!$F$29:$F$46</c:f>
              <c:numCache>
                <c:formatCode>0.0</c:formatCode>
                <c:ptCount val="18"/>
                <c:pt idx="0">
                  <c:v>100</c:v>
                </c:pt>
                <c:pt idx="1">
                  <c:v>101.4</c:v>
                </c:pt>
                <c:pt idx="2">
                  <c:v>102.4</c:v>
                </c:pt>
                <c:pt idx="3">
                  <c:v>102.6</c:v>
                </c:pt>
                <c:pt idx="4">
                  <c:v>103.5</c:v>
                </c:pt>
                <c:pt idx="5">
                  <c:v>105</c:v>
                </c:pt>
                <c:pt idx="6">
                  <c:v>107.1</c:v>
                </c:pt>
                <c:pt idx="7">
                  <c:v>109</c:v>
                </c:pt>
                <c:pt idx="8">
                  <c:v>111.4</c:v>
                </c:pt>
                <c:pt idx="9">
                  <c:v>114.8</c:v>
                </c:pt>
                <c:pt idx="10">
                  <c:v>118.9</c:v>
                </c:pt>
                <c:pt idx="11">
                  <c:v>122.2</c:v>
                </c:pt>
                <c:pt idx="12">
                  <c:v>126.1</c:v>
                </c:pt>
                <c:pt idx="13">
                  <c:v>131.69999999999999</c:v>
                </c:pt>
                <c:pt idx="14">
                  <c:v>138.6</c:v>
                </c:pt>
                <c:pt idx="15">
                  <c:v>161.30000000000001</c:v>
                </c:pt>
                <c:pt idx="16">
                  <c:v>178.6</c:v>
                </c:pt>
                <c:pt idx="17">
                  <c:v>202.9</c:v>
                </c:pt>
              </c:numCache>
            </c:numRef>
          </c:val>
          <c:smooth val="1"/>
          <c:extLst>
            <c:ext xmlns:c16="http://schemas.microsoft.com/office/drawing/2014/chart" uri="{C3380CC4-5D6E-409C-BE32-E72D297353CC}">
              <c16:uniqueId val="{00000004-FD63-4E30-B883-D06BEB7F0C5F}"/>
            </c:ext>
          </c:extLst>
        </c:ser>
        <c:ser>
          <c:idx val="5"/>
          <c:order val="5"/>
          <c:tx>
            <c:strRef>
              <c:f>'Insurance Indexed'!$G$28</c:f>
              <c:strCache>
                <c:ptCount val="1"/>
                <c:pt idx="0">
                  <c:v>Oklahoma</c:v>
                </c:pt>
              </c:strCache>
            </c:strRef>
          </c:tx>
          <c:spPr>
            <a:ln w="21960">
              <a:solidFill>
                <a:srgbClr val="7030A0"/>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'Insurance Indexed'!$A$29:$A$46</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'Insurance Indexed'!$G$29:$G$46</c:f>
              <c:numCache>
                <c:formatCode>0.0</c:formatCode>
                <c:ptCount val="18"/>
                <c:pt idx="0">
                  <c:v>100</c:v>
                </c:pt>
                <c:pt idx="1">
                  <c:v>103.3</c:v>
                </c:pt>
                <c:pt idx="2">
                  <c:v>105.1</c:v>
                </c:pt>
                <c:pt idx="3">
                  <c:v>108.6</c:v>
                </c:pt>
                <c:pt idx="4">
                  <c:v>117.5</c:v>
                </c:pt>
                <c:pt idx="5">
                  <c:v>128</c:v>
                </c:pt>
                <c:pt idx="6">
                  <c:v>136.5</c:v>
                </c:pt>
                <c:pt idx="7">
                  <c:v>142.80000000000001</c:v>
                </c:pt>
                <c:pt idx="8">
                  <c:v>156.4</c:v>
                </c:pt>
                <c:pt idx="9">
                  <c:v>168.1</c:v>
                </c:pt>
                <c:pt idx="10">
                  <c:v>179.1</c:v>
                </c:pt>
                <c:pt idx="11">
                  <c:v>189.9</c:v>
                </c:pt>
                <c:pt idx="12">
                  <c:v>199.2</c:v>
                </c:pt>
                <c:pt idx="13">
                  <c:v>217.6</c:v>
                </c:pt>
                <c:pt idx="14">
                  <c:v>215.9</c:v>
                </c:pt>
                <c:pt idx="15">
                  <c:v>215.2</c:v>
                </c:pt>
                <c:pt idx="16">
                  <c:v>222.4</c:v>
                </c:pt>
                <c:pt idx="17">
                  <c:v>241.5</c:v>
                </c:pt>
              </c:numCache>
            </c:numRef>
          </c:val>
          <c:smooth val="1"/>
          <c:extLst>
            <c:ext xmlns:c16="http://schemas.microsoft.com/office/drawing/2014/chart" uri="{C3380CC4-5D6E-409C-BE32-E72D297353CC}">
              <c16:uniqueId val="{00000005-FD63-4E30-B883-D06BEB7F0C5F}"/>
            </c:ext>
          </c:extLst>
        </c:ser>
        <c:ser>
          <c:idx val="6"/>
          <c:order val="6"/>
          <c:tx>
            <c:strRef>
              <c:f>'Insurance Indexed'!$H$28</c:f>
              <c:strCache>
                <c:ptCount val="1"/>
                <c:pt idx="0">
                  <c:v>Ohio</c:v>
                </c:pt>
              </c:strCache>
            </c:strRef>
          </c:tx>
          <c:spPr>
            <a:ln w="21960">
              <a:solidFill>
                <a:srgbClr val="808080"/>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'Insurance Indexed'!$A$29:$A$46</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'Insurance Indexed'!$H$29:$H$46</c:f>
              <c:numCache>
                <c:formatCode>0.0</c:formatCode>
                <c:ptCount val="18"/>
                <c:pt idx="0">
                  <c:v>100</c:v>
                </c:pt>
                <c:pt idx="1">
                  <c:v>102.8</c:v>
                </c:pt>
                <c:pt idx="2">
                  <c:v>105.2</c:v>
                </c:pt>
                <c:pt idx="3">
                  <c:v>108.9</c:v>
                </c:pt>
                <c:pt idx="4">
                  <c:v>112.8</c:v>
                </c:pt>
                <c:pt idx="5">
                  <c:v>114.8</c:v>
                </c:pt>
                <c:pt idx="6">
                  <c:v>117.6</c:v>
                </c:pt>
                <c:pt idx="7">
                  <c:v>120</c:v>
                </c:pt>
                <c:pt idx="8">
                  <c:v>125.9</c:v>
                </c:pt>
                <c:pt idx="9">
                  <c:v>131.30000000000001</c:v>
                </c:pt>
                <c:pt idx="10">
                  <c:v>137.80000000000001</c:v>
                </c:pt>
                <c:pt idx="11">
                  <c:v>142</c:v>
                </c:pt>
                <c:pt idx="12">
                  <c:v>148.1</c:v>
                </c:pt>
                <c:pt idx="13">
                  <c:v>156.30000000000001</c:v>
                </c:pt>
                <c:pt idx="14">
                  <c:v>162.80000000000001</c:v>
                </c:pt>
                <c:pt idx="15">
                  <c:v>184.3</c:v>
                </c:pt>
                <c:pt idx="16">
                  <c:v>201.6</c:v>
                </c:pt>
                <c:pt idx="17">
                  <c:v>222.9</c:v>
                </c:pt>
              </c:numCache>
            </c:numRef>
          </c:val>
          <c:smooth val="1"/>
          <c:extLst>
            <c:ext xmlns:c16="http://schemas.microsoft.com/office/drawing/2014/chart" uri="{C3380CC4-5D6E-409C-BE32-E72D297353CC}">
              <c16:uniqueId val="{00000006-FD63-4E30-B883-D06BEB7F0C5F}"/>
            </c:ext>
          </c:extLst>
        </c:ser>
        <c:ser>
          <c:idx val="7"/>
          <c:order val="7"/>
          <c:tx>
            <c:strRef>
              <c:f>'Insurance Indexed'!$I$28</c:f>
              <c:strCache>
                <c:ptCount val="1"/>
                <c:pt idx="0">
                  <c:v>U.S. Average</c:v>
                </c:pt>
              </c:strCache>
            </c:strRef>
          </c:tx>
          <c:spPr>
            <a:ln w="32040">
              <a:solidFill>
                <a:srgbClr val="2C2C2C"/>
              </a:solidFill>
              <a:prstDash val="dash"/>
              <a:round/>
            </a:ln>
          </c:spPr>
          <c:marker>
            <c:symbol val="none"/>
          </c:marker>
          <c:dLbls>
            <c:spPr>
              <a:noFill/>
              <a:ln>
                <a:noFill/>
              </a:ln>
              <a:effectLst/>
            </c:spPr>
            <c:txPr>
              <a:bodyPr wrap="square"/>
              <a:lstStyle/>
              <a:p>
                <a:pPr>
                  <a:defRPr sz="1000" b="0" strike="noStrike" spc="-1">
                    <a:solidFill>
                      <a:srgbClr val="000000"/>
                    </a:solidFill>
                    <a:latin typeface="Calibri"/>
                  </a:defRPr>
                </a:pPr>
                <a:endParaRPr lang="en-US"/>
              </a:p>
            </c:txPr>
            <c:dLblPos val="r"/>
            <c:showLegendKey val="1"/>
            <c:showVal val="0"/>
            <c:showCatName val="1"/>
            <c:showSerName val="1"/>
            <c:showPercent val="0"/>
            <c:showBubbleSize val="1"/>
            <c:separator>; </c:separator>
            <c:showLeaderLines val="0"/>
            <c:extLst>
              <c:ext xmlns:c15="http://schemas.microsoft.com/office/drawing/2012/chart" uri="{CE6537A1-D6FC-4f65-9D91-7224C49458BB}">
                <c15:showLeaderLines val="1"/>
              </c:ext>
            </c:extLst>
          </c:dLbls>
          <c:cat>
            <c:numRef>
              <c:f>'Insurance Indexed'!$A$29:$A$46</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f>'Insurance Indexed'!$I$29:$I$46</c:f>
              <c:numCache>
                <c:formatCode>0.0</c:formatCode>
                <c:ptCount val="18"/>
                <c:pt idx="0">
                  <c:v>100</c:v>
                </c:pt>
                <c:pt idx="1">
                  <c:v>102.6</c:v>
                </c:pt>
                <c:pt idx="2">
                  <c:v>104.9</c:v>
                </c:pt>
                <c:pt idx="3">
                  <c:v>107.1</c:v>
                </c:pt>
                <c:pt idx="4">
                  <c:v>110.8</c:v>
                </c:pt>
                <c:pt idx="5">
                  <c:v>115.8</c:v>
                </c:pt>
                <c:pt idx="6">
                  <c:v>119</c:v>
                </c:pt>
                <c:pt idx="7">
                  <c:v>122.4</c:v>
                </c:pt>
                <c:pt idx="8">
                  <c:v>129.30000000000001</c:v>
                </c:pt>
                <c:pt idx="9">
                  <c:v>133.30000000000001</c:v>
                </c:pt>
                <c:pt idx="10">
                  <c:v>138.4</c:v>
                </c:pt>
                <c:pt idx="11">
                  <c:v>142.69999999999999</c:v>
                </c:pt>
                <c:pt idx="12">
                  <c:v>147.30000000000001</c:v>
                </c:pt>
                <c:pt idx="13">
                  <c:v>159.6</c:v>
                </c:pt>
                <c:pt idx="14">
                  <c:v>171.7</c:v>
                </c:pt>
                <c:pt idx="15">
                  <c:v>190.9</c:v>
                </c:pt>
                <c:pt idx="16">
                  <c:v>212.1</c:v>
                </c:pt>
                <c:pt idx="17">
                  <c:v>236.3</c:v>
                </c:pt>
              </c:numCache>
            </c:numRef>
          </c:val>
          <c:smooth val="1"/>
          <c:extLst>
            <c:ext xmlns:c16="http://schemas.microsoft.com/office/drawing/2014/chart" uri="{C3380CC4-5D6E-409C-BE32-E72D297353CC}">
              <c16:uniqueId val="{00000007-FD63-4E30-B883-D06BEB7F0C5F}"/>
            </c:ext>
          </c:extLst>
        </c:ser>
        <c:dLbls>
          <c:showLegendKey val="0"/>
          <c:showVal val="0"/>
          <c:showCatName val="0"/>
          <c:showSerName val="0"/>
          <c:showPercent val="0"/>
          <c:showBubbleSize val="0"/>
        </c:dLbls>
        <c:hiLowLines>
          <c:spPr>
            <a:ln w="0">
              <a:noFill/>
            </a:ln>
          </c:spPr>
        </c:hiLowLines>
        <c:smooth val="0"/>
        <c:axId val="57737744"/>
        <c:axId val="97486313"/>
      </c:lineChart>
      <c:catAx>
        <c:axId val="57737744"/>
        <c:scaling>
          <c:orientation val="minMax"/>
        </c:scaling>
        <c:delete val="0"/>
        <c:axPos val="b"/>
        <c:numFmt formatCode="General" sourceLinked="1"/>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97486313"/>
        <c:crosses val="autoZero"/>
        <c:auto val="1"/>
        <c:lblAlgn val="ctr"/>
        <c:lblOffset val="100"/>
        <c:noMultiLvlLbl val="0"/>
      </c:catAx>
      <c:valAx>
        <c:axId val="97486313"/>
        <c:scaling>
          <c:orientation val="minMax"/>
          <c:min val="90"/>
        </c:scaling>
        <c:delete val="0"/>
        <c:axPos val="l"/>
        <c:majorGridlines>
          <c:spPr>
            <a:ln w="0">
              <a:solidFill>
                <a:srgbClr val="B3B3B3"/>
              </a:solidFill>
            </a:ln>
          </c:spPr>
        </c:majorGridlines>
        <c:title>
          <c:tx>
            <c:rich>
              <a:bodyPr rot="-5400000"/>
              <a:lstStyle/>
              <a:p>
                <a:pPr>
                  <a:defRPr sz="1000" b="1" strike="noStrike" spc="-1">
                    <a:solidFill>
                      <a:srgbClr val="000000"/>
                    </a:solidFill>
                    <a:latin typeface="Calibri"/>
                  </a:defRPr>
                </a:pPr>
                <a:r>
                  <a:rPr sz="1000" b="1" strike="noStrike" spc="-1">
                    <a:solidFill>
                      <a:srgbClr val="000000"/>
                    </a:solidFill>
                    <a:latin typeface="Calibri"/>
                  </a:rPr>
                  <a:t>Index (2007 = 100)</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57737744"/>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xdr:row>
      <xdr:rowOff>160560</xdr:rowOff>
    </xdr:from>
    <xdr:to>
      <xdr:col>18</xdr:col>
      <xdr:colOff>74880</xdr:colOff>
      <xdr:row>29</xdr:row>
      <xdr:rowOff>72000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xdr:row>
      <xdr:rowOff>160560</xdr:rowOff>
    </xdr:from>
    <xdr:to>
      <xdr:col>18</xdr:col>
      <xdr:colOff>74880</xdr:colOff>
      <xdr:row>29</xdr:row>
      <xdr:rowOff>72000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160560</xdr:rowOff>
    </xdr:from>
    <xdr:to>
      <xdr:col>19</xdr:col>
      <xdr:colOff>74880</xdr:colOff>
      <xdr:row>29</xdr:row>
      <xdr:rowOff>72000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1</xdr:row>
      <xdr:rowOff>160560</xdr:rowOff>
    </xdr:from>
    <xdr:to>
      <xdr:col>18</xdr:col>
      <xdr:colOff>74880</xdr:colOff>
      <xdr:row>29</xdr:row>
      <xdr:rowOff>72000</xdr:rowOff>
    </xdr:to>
    <xdr:graphicFrame macro="">
      <xdr:nvGraphicFramePr>
        <xdr:cNvPr id="3" name="Chart 1">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26</xdr:row>
      <xdr:rowOff>174600</xdr:rowOff>
    </xdr:from>
    <xdr:to>
      <xdr:col>10</xdr:col>
      <xdr:colOff>227175</xdr:colOff>
      <xdr:row>57</xdr:row>
      <xdr:rowOff>27000</xdr:rowOff>
    </xdr:to>
    <xdr:graphicFrame macro="">
      <xdr:nvGraphicFramePr>
        <xdr:cNvPr id="4" name="Chart 1">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20</xdr:row>
      <xdr:rowOff>48600</xdr:rowOff>
    </xdr:from>
    <xdr:to>
      <xdr:col>14</xdr:col>
      <xdr:colOff>365040</xdr:colOff>
      <xdr:row>54</xdr:row>
      <xdr:rowOff>48240</xdr:rowOff>
    </xdr:to>
    <xdr:graphicFrame macro="">
      <xdr:nvGraphicFramePr>
        <xdr:cNvPr id="5" name="Chart 1">
          <a:extLst>
            <a:ext uri="{FF2B5EF4-FFF2-40B4-BE49-F238E27FC236}">
              <a16:creationId xmlns:a16="http://schemas.microsoft.com/office/drawing/2014/main" id="{00000000-0008-0000-0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3</xdr:row>
      <xdr:rowOff>160920</xdr:rowOff>
    </xdr:from>
    <xdr:to>
      <xdr:col>22</xdr:col>
      <xdr:colOff>294480</xdr:colOff>
      <xdr:row>34</xdr:row>
      <xdr:rowOff>13680</xdr:rowOff>
    </xdr:to>
    <xdr:graphicFrame macro="">
      <xdr:nvGraphicFramePr>
        <xdr:cNvPr id="6" name="Chart 1">
          <a:extLst>
            <a:ext uri="{FF2B5EF4-FFF2-40B4-BE49-F238E27FC236}">
              <a16:creationId xmlns:a16="http://schemas.microsoft.com/office/drawing/2014/main" id="{00000000-0008-0000-0B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59</xdr:row>
      <xdr:rowOff>160560</xdr:rowOff>
    </xdr:from>
    <xdr:to>
      <xdr:col>12</xdr:col>
      <xdr:colOff>366120</xdr:colOff>
      <xdr:row>90</xdr:row>
      <xdr:rowOff>14760</xdr:rowOff>
    </xdr:to>
    <xdr:graphicFrame macro="">
      <xdr:nvGraphicFramePr>
        <xdr:cNvPr id="7" name="Chart 1">
          <a:extLst>
            <a:ext uri="{FF2B5EF4-FFF2-40B4-BE49-F238E27FC236}">
              <a16:creationId xmlns:a16="http://schemas.microsoft.com/office/drawing/2014/main" id="{00000000-0008-0000-0C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31F34"/>
  </sheetPr>
  <dimension ref="A1:D21"/>
  <sheetViews>
    <sheetView tabSelected="1" zoomScaleNormal="100" workbookViewId="0">
      <selection activeCell="A22" sqref="A22"/>
    </sheetView>
  </sheetViews>
  <sheetFormatPr defaultColWidth="8.7109375" defaultRowHeight="15" x14ac:dyDescent="0.25"/>
  <cols>
    <col min="1" max="1" width="28" customWidth="1"/>
    <col min="2" max="2" width="36" customWidth="1"/>
    <col min="3" max="3" width="32" customWidth="1"/>
    <col min="4" max="4" width="65" customWidth="1"/>
  </cols>
  <sheetData>
    <row r="1" spans="1:4" ht="17.25" customHeight="1" x14ac:dyDescent="0.25">
      <c r="A1" s="12" t="s">
        <v>0</v>
      </c>
      <c r="B1" s="12"/>
      <c r="C1" s="12"/>
      <c r="D1" s="12"/>
    </row>
    <row r="3" spans="1:4" ht="15" customHeight="1" x14ac:dyDescent="0.25">
      <c r="A3" s="13" t="s">
        <v>1</v>
      </c>
      <c r="B3" s="13" t="s">
        <v>2</v>
      </c>
      <c r="C3" s="13" t="s">
        <v>3</v>
      </c>
      <c r="D3" s="13" t="s">
        <v>4</v>
      </c>
    </row>
    <row r="4" spans="1:4" ht="15" customHeight="1" x14ac:dyDescent="0.25">
      <c r="A4" s="14" t="s">
        <v>5</v>
      </c>
      <c r="B4" s="14" t="s">
        <v>6</v>
      </c>
      <c r="C4" s="14" t="s">
        <v>7</v>
      </c>
      <c r="D4" s="14" t="s">
        <v>8</v>
      </c>
    </row>
    <row r="5" spans="1:4" ht="15" customHeight="1" x14ac:dyDescent="0.25">
      <c r="A5" s="14" t="s">
        <v>9</v>
      </c>
      <c r="B5" s="14" t="s">
        <v>10</v>
      </c>
      <c r="C5" s="14" t="s">
        <v>11</v>
      </c>
      <c r="D5" s="14" t="s">
        <v>12</v>
      </c>
    </row>
    <row r="6" spans="1:4" ht="15" customHeight="1" x14ac:dyDescent="0.25">
      <c r="A6" s="14" t="s">
        <v>13</v>
      </c>
      <c r="B6" s="14" t="s">
        <v>14</v>
      </c>
      <c r="C6" s="14" t="s">
        <v>15</v>
      </c>
      <c r="D6" s="14" t="s">
        <v>16</v>
      </c>
    </row>
    <row r="7" spans="1:4" ht="15" customHeight="1" x14ac:dyDescent="0.25">
      <c r="A7" s="14" t="s">
        <v>17</v>
      </c>
      <c r="B7" s="14" t="s">
        <v>18</v>
      </c>
      <c r="C7" s="14" t="s">
        <v>19</v>
      </c>
      <c r="D7" s="14" t="s">
        <v>20</v>
      </c>
    </row>
    <row r="8" spans="1:4" ht="15" customHeight="1" x14ac:dyDescent="0.25">
      <c r="A8" s="14" t="s">
        <v>21</v>
      </c>
      <c r="B8" s="14" t="s">
        <v>22</v>
      </c>
      <c r="C8" s="14" t="s">
        <v>23</v>
      </c>
      <c r="D8" s="14" t="s">
        <v>24</v>
      </c>
    </row>
    <row r="9" spans="1:4" ht="15" customHeight="1" x14ac:dyDescent="0.25">
      <c r="A9" s="14" t="s">
        <v>25</v>
      </c>
      <c r="B9" s="14" t="s">
        <v>26</v>
      </c>
      <c r="C9" s="14" t="s">
        <v>27</v>
      </c>
      <c r="D9" s="14" t="s">
        <v>28</v>
      </c>
    </row>
    <row r="10" spans="1:4" ht="15" customHeight="1" x14ac:dyDescent="0.25">
      <c r="A10" s="14" t="s">
        <v>29</v>
      </c>
      <c r="B10" s="14" t="s">
        <v>30</v>
      </c>
      <c r="C10" s="14" t="s">
        <v>31</v>
      </c>
      <c r="D10" s="14" t="s">
        <v>32</v>
      </c>
    </row>
    <row r="11" spans="1:4" ht="15" customHeight="1" x14ac:dyDescent="0.25">
      <c r="A11" s="14" t="s">
        <v>33</v>
      </c>
      <c r="B11" s="14" t="s">
        <v>34</v>
      </c>
      <c r="C11" s="14" t="s">
        <v>35</v>
      </c>
      <c r="D11" s="14" t="s">
        <v>36</v>
      </c>
    </row>
    <row r="12" spans="1:4" ht="15" customHeight="1" x14ac:dyDescent="0.25">
      <c r="A12" s="14" t="s">
        <v>37</v>
      </c>
      <c r="B12" s="14" t="s">
        <v>38</v>
      </c>
      <c r="C12" s="14" t="s">
        <v>39</v>
      </c>
      <c r="D12" s="14" t="s">
        <v>40</v>
      </c>
    </row>
    <row r="13" spans="1:4" ht="15" customHeight="1" x14ac:dyDescent="0.25">
      <c r="A13" s="14" t="s">
        <v>41</v>
      </c>
      <c r="B13" s="14" t="s">
        <v>42</v>
      </c>
      <c r="C13" s="14" t="s">
        <v>39</v>
      </c>
      <c r="D13" s="14" t="s">
        <v>43</v>
      </c>
    </row>
    <row r="14" spans="1:4" ht="15" customHeight="1" x14ac:dyDescent="0.25">
      <c r="A14" s="14" t="s">
        <v>44</v>
      </c>
      <c r="B14" s="14" t="s">
        <v>45</v>
      </c>
      <c r="C14" s="14" t="s">
        <v>46</v>
      </c>
      <c r="D14" s="14" t="s">
        <v>47</v>
      </c>
    </row>
    <row r="15" spans="1:4" ht="15" customHeight="1" x14ac:dyDescent="0.25">
      <c r="A15" s="14" t="s">
        <v>48</v>
      </c>
      <c r="B15" s="14" t="s">
        <v>49</v>
      </c>
      <c r="C15" s="14" t="s">
        <v>50</v>
      </c>
      <c r="D15" s="14" t="s">
        <v>51</v>
      </c>
    </row>
    <row r="16" spans="1:4" ht="15" customHeight="1" x14ac:dyDescent="0.25">
      <c r="A16" s="14" t="s">
        <v>52</v>
      </c>
      <c r="B16" s="14" t="s">
        <v>53</v>
      </c>
      <c r="C16" s="14" t="s">
        <v>54</v>
      </c>
      <c r="D16" s="14" t="s">
        <v>55</v>
      </c>
    </row>
    <row r="17" spans="1:4" ht="15" customHeight="1" x14ac:dyDescent="0.25">
      <c r="A17" s="14" t="s">
        <v>56</v>
      </c>
      <c r="B17" s="14" t="s">
        <v>57</v>
      </c>
      <c r="C17" s="14" t="s">
        <v>58</v>
      </c>
      <c r="D17" s="14" t="s">
        <v>59</v>
      </c>
    </row>
    <row r="18" spans="1:4" ht="15" customHeight="1" x14ac:dyDescent="0.25">
      <c r="A18" s="14" t="s">
        <v>60</v>
      </c>
      <c r="B18" s="14" t="s">
        <v>61</v>
      </c>
      <c r="C18" s="14" t="s">
        <v>62</v>
      </c>
      <c r="D18" s="14" t="s">
        <v>63</v>
      </c>
    </row>
    <row r="19" spans="1:4" ht="15" customHeight="1" x14ac:dyDescent="0.25">
      <c r="A19" s="14" t="s">
        <v>64</v>
      </c>
      <c r="B19" s="14" t="s">
        <v>65</v>
      </c>
      <c r="C19" s="14" t="s">
        <v>66</v>
      </c>
      <c r="D19" s="14" t="s">
        <v>67</v>
      </c>
    </row>
    <row r="21" spans="1:4" ht="15" customHeight="1" x14ac:dyDescent="0.25">
      <c r="A21" s="11" t="s">
        <v>68</v>
      </c>
      <c r="B21" s="11"/>
      <c r="C21" s="11"/>
      <c r="D21" s="11"/>
    </row>
  </sheetData>
  <mergeCells count="2">
    <mergeCell ref="A1:D1"/>
    <mergeCell ref="A21:D21"/>
  </mergeCells>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A31F34"/>
  </sheetPr>
  <dimension ref="A1:S19"/>
  <sheetViews>
    <sheetView zoomScaleNormal="100" workbookViewId="0">
      <selection activeCell="F59" sqref="F59"/>
    </sheetView>
  </sheetViews>
  <sheetFormatPr defaultColWidth="8.7109375" defaultRowHeight="15" x14ac:dyDescent="0.25"/>
  <cols>
    <col min="1" max="1" width="18" customWidth="1"/>
    <col min="2" max="19" width="10" customWidth="1"/>
  </cols>
  <sheetData>
    <row r="1" spans="1:19" ht="17.25" customHeight="1" x14ac:dyDescent="0.25">
      <c r="A1" s="12" t="s">
        <v>348</v>
      </c>
      <c r="B1" s="12"/>
      <c r="C1" s="12"/>
      <c r="D1" s="12"/>
      <c r="E1" s="12"/>
      <c r="F1" s="12"/>
      <c r="G1" s="12"/>
      <c r="H1" s="12"/>
      <c r="I1" s="12"/>
      <c r="J1" s="12"/>
      <c r="K1" s="12"/>
      <c r="L1" s="12"/>
      <c r="M1" s="12"/>
      <c r="N1" s="12"/>
      <c r="O1" s="12"/>
      <c r="P1" s="12"/>
      <c r="Q1" s="12"/>
    </row>
    <row r="3" spans="1:19" ht="23.25" customHeight="1" x14ac:dyDescent="0.25">
      <c r="A3" s="17" t="s">
        <v>349</v>
      </c>
      <c r="B3" s="17" t="s">
        <v>350</v>
      </c>
      <c r="C3" s="17" t="s">
        <v>351</v>
      </c>
      <c r="D3" s="17" t="s">
        <v>352</v>
      </c>
      <c r="E3" s="17" t="s">
        <v>353</v>
      </c>
      <c r="F3" s="17" t="s">
        <v>354</v>
      </c>
      <c r="G3" s="17" t="s">
        <v>355</v>
      </c>
      <c r="H3" s="17" t="s">
        <v>356</v>
      </c>
      <c r="I3" s="17" t="s">
        <v>357</v>
      </c>
      <c r="J3" s="17" t="s">
        <v>358</v>
      </c>
      <c r="K3" s="17" t="s">
        <v>359</v>
      </c>
      <c r="L3" s="17" t="s">
        <v>360</v>
      </c>
      <c r="M3" s="17" t="s">
        <v>361</v>
      </c>
      <c r="N3" s="17" t="s">
        <v>362</v>
      </c>
      <c r="O3" s="17" t="s">
        <v>363</v>
      </c>
      <c r="P3" s="17" t="s">
        <v>364</v>
      </c>
      <c r="Q3" s="17" t="s">
        <v>365</v>
      </c>
      <c r="R3" s="17" t="s">
        <v>366</v>
      </c>
      <c r="S3" s="17" t="s">
        <v>367</v>
      </c>
    </row>
    <row r="4" spans="1:19" ht="15" customHeight="1" x14ac:dyDescent="0.25">
      <c r="A4" s="14" t="s">
        <v>368</v>
      </c>
      <c r="B4" s="25">
        <v>1534</v>
      </c>
      <c r="C4" s="25">
        <v>1549</v>
      </c>
      <c r="D4" s="25">
        <v>1541</v>
      </c>
      <c r="E4" s="25">
        <v>1544</v>
      </c>
      <c r="F4" s="25">
        <v>1502</v>
      </c>
      <c r="G4" s="25">
        <v>1478</v>
      </c>
      <c r="H4" s="25">
        <v>1508</v>
      </c>
      <c r="I4" s="25">
        <v>1553</v>
      </c>
      <c r="J4" s="25">
        <v>1668</v>
      </c>
      <c r="K4" s="25">
        <v>1766</v>
      </c>
      <c r="L4" s="25">
        <v>1918</v>
      </c>
      <c r="M4" s="25">
        <v>1938</v>
      </c>
      <c r="N4" s="25">
        <v>1988</v>
      </c>
      <c r="O4" s="25">
        <v>2116</v>
      </c>
      <c r="P4" s="25">
        <v>2267</v>
      </c>
      <c r="Q4" s="25">
        <v>2677</v>
      </c>
      <c r="R4" s="26">
        <f t="shared" ref="R4:R15" si="0">(Q4-L4)/L4</f>
        <v>0.39572471324296143</v>
      </c>
      <c r="S4" s="26">
        <f t="shared" ref="S4:S15" si="1">(Q4-B4)/B4</f>
        <v>0.74511082138200779</v>
      </c>
    </row>
    <row r="5" spans="1:19" ht="15" customHeight="1" x14ac:dyDescent="0.25">
      <c r="A5" s="14" t="s">
        <v>369</v>
      </c>
      <c r="B5" s="25">
        <v>1108</v>
      </c>
      <c r="C5" s="25">
        <v>1141</v>
      </c>
      <c r="D5" s="25">
        <v>1153</v>
      </c>
      <c r="E5" s="25">
        <v>1186</v>
      </c>
      <c r="F5" s="25">
        <v>1200</v>
      </c>
      <c r="G5" s="25">
        <v>1230</v>
      </c>
      <c r="H5" s="25">
        <v>1287</v>
      </c>
      <c r="I5" s="25">
        <v>1364</v>
      </c>
      <c r="J5" s="25">
        <v>1420</v>
      </c>
      <c r="K5" s="25">
        <v>1505</v>
      </c>
      <c r="L5" s="25">
        <v>1603</v>
      </c>
      <c r="M5" s="25">
        <v>1648</v>
      </c>
      <c r="N5" s="25">
        <v>1700</v>
      </c>
      <c r="O5" s="25">
        <v>1882</v>
      </c>
      <c r="P5" s="25">
        <v>2066</v>
      </c>
      <c r="Q5" s="25">
        <v>2603</v>
      </c>
      <c r="R5" s="26">
        <f t="shared" si="0"/>
        <v>0.62383031815346224</v>
      </c>
      <c r="S5" s="26">
        <f t="shared" si="1"/>
        <v>1.3492779783393503</v>
      </c>
    </row>
    <row r="6" spans="1:19" ht="15" customHeight="1" x14ac:dyDescent="0.25">
      <c r="A6" s="14" t="s">
        <v>370</v>
      </c>
      <c r="B6" s="25">
        <v>1448</v>
      </c>
      <c r="C6" s="25">
        <v>1483</v>
      </c>
      <c r="D6" s="25">
        <v>1509</v>
      </c>
      <c r="E6" s="25">
        <v>1561</v>
      </c>
      <c r="F6" s="25">
        <v>1613</v>
      </c>
      <c r="G6" s="25">
        <v>1661</v>
      </c>
      <c r="H6" s="25">
        <v>1671</v>
      </c>
      <c r="I6" s="25">
        <v>1688</v>
      </c>
      <c r="J6" s="25">
        <v>1787</v>
      </c>
      <c r="K6" s="25">
        <v>1853</v>
      </c>
      <c r="L6" s="25">
        <v>1914</v>
      </c>
      <c r="M6" s="25">
        <v>1985</v>
      </c>
      <c r="N6" s="25">
        <v>2040</v>
      </c>
      <c r="O6" s="25">
        <v>2152</v>
      </c>
      <c r="P6" s="25">
        <v>2209</v>
      </c>
      <c r="Q6" s="25">
        <v>2397</v>
      </c>
      <c r="R6" s="26">
        <f t="shared" si="0"/>
        <v>0.25235109717868337</v>
      </c>
      <c r="S6" s="26">
        <f t="shared" si="1"/>
        <v>0.65538674033149169</v>
      </c>
    </row>
    <row r="7" spans="1:19" ht="15" customHeight="1" x14ac:dyDescent="0.25">
      <c r="A7" s="14" t="s">
        <v>371</v>
      </c>
      <c r="B7" s="25">
        <v>903</v>
      </c>
      <c r="C7" s="25">
        <v>917</v>
      </c>
      <c r="D7" s="25">
        <v>930</v>
      </c>
      <c r="E7" s="25">
        <v>923</v>
      </c>
      <c r="F7" s="25">
        <v>982</v>
      </c>
      <c r="G7" s="25">
        <v>1013</v>
      </c>
      <c r="H7" s="25">
        <v>989</v>
      </c>
      <c r="I7" s="25">
        <v>1003</v>
      </c>
      <c r="J7" s="25">
        <v>1034</v>
      </c>
      <c r="K7" s="25">
        <v>1080</v>
      </c>
      <c r="L7" s="25">
        <v>1166</v>
      </c>
      <c r="M7" s="25">
        <v>1217</v>
      </c>
      <c r="N7" s="25">
        <v>1282</v>
      </c>
      <c r="O7" s="25">
        <v>1366</v>
      </c>
      <c r="P7" s="25">
        <v>1452</v>
      </c>
      <c r="Q7" s="25">
        <v>1907</v>
      </c>
      <c r="R7" s="26">
        <f t="shared" si="0"/>
        <v>0.63550600343053176</v>
      </c>
      <c r="S7" s="26">
        <f t="shared" si="1"/>
        <v>1.1118493909191585</v>
      </c>
    </row>
    <row r="8" spans="1:19" ht="15" customHeight="1" x14ac:dyDescent="0.25">
      <c r="A8" s="14" t="s">
        <v>372</v>
      </c>
      <c r="B8" s="25">
        <v>826</v>
      </c>
      <c r="C8" s="25">
        <v>847</v>
      </c>
      <c r="D8" s="25">
        <v>857</v>
      </c>
      <c r="E8" s="25">
        <v>870</v>
      </c>
      <c r="F8" s="25">
        <v>905</v>
      </c>
      <c r="G8" s="25">
        <v>963</v>
      </c>
      <c r="H8" s="25">
        <v>1047</v>
      </c>
      <c r="I8" s="25">
        <v>1145</v>
      </c>
      <c r="J8" s="25">
        <v>1243</v>
      </c>
      <c r="K8" s="25">
        <v>1336</v>
      </c>
      <c r="L8" s="25">
        <v>1428</v>
      </c>
      <c r="M8" s="25">
        <v>1464</v>
      </c>
      <c r="N8" s="25">
        <v>1495</v>
      </c>
      <c r="O8" s="25">
        <v>1688</v>
      </c>
      <c r="P8" s="25">
        <v>1826</v>
      </c>
      <c r="Q8" s="25">
        <v>2079</v>
      </c>
      <c r="R8" s="26">
        <f t="shared" si="0"/>
        <v>0.45588235294117646</v>
      </c>
      <c r="S8" s="26">
        <f t="shared" si="1"/>
        <v>1.5169491525423728</v>
      </c>
    </row>
    <row r="9" spans="1:19" ht="15" customHeight="1" x14ac:dyDescent="0.25">
      <c r="A9" s="14" t="s">
        <v>373</v>
      </c>
      <c r="B9" s="25">
        <v>925</v>
      </c>
      <c r="C9" s="25">
        <v>938</v>
      </c>
      <c r="D9" s="25">
        <v>947</v>
      </c>
      <c r="E9" s="25">
        <v>949</v>
      </c>
      <c r="F9" s="25">
        <v>957</v>
      </c>
      <c r="G9" s="25">
        <v>971</v>
      </c>
      <c r="H9" s="25">
        <v>991</v>
      </c>
      <c r="I9" s="25">
        <v>1008</v>
      </c>
      <c r="J9" s="25">
        <v>1030</v>
      </c>
      <c r="K9" s="25">
        <v>1062</v>
      </c>
      <c r="L9" s="25">
        <v>1100</v>
      </c>
      <c r="M9" s="25">
        <v>1130</v>
      </c>
      <c r="N9" s="25">
        <v>1166</v>
      </c>
      <c r="O9" s="25">
        <v>1218</v>
      </c>
      <c r="P9" s="25">
        <v>1282</v>
      </c>
      <c r="Q9" s="25">
        <v>1492</v>
      </c>
      <c r="R9" s="26">
        <f t="shared" si="0"/>
        <v>0.35636363636363638</v>
      </c>
      <c r="S9" s="26">
        <f t="shared" si="1"/>
        <v>0.61297297297297293</v>
      </c>
    </row>
    <row r="10" spans="1:19" ht="15" customHeight="1" x14ac:dyDescent="0.25">
      <c r="A10" s="14" t="s">
        <v>374</v>
      </c>
      <c r="B10" s="25">
        <v>1054</v>
      </c>
      <c r="C10" s="25">
        <v>1089</v>
      </c>
      <c r="D10" s="25">
        <v>1108</v>
      </c>
      <c r="E10" s="25">
        <v>1145</v>
      </c>
      <c r="F10" s="25">
        <v>1238</v>
      </c>
      <c r="G10" s="25">
        <v>1349</v>
      </c>
      <c r="H10" s="25">
        <v>1439</v>
      </c>
      <c r="I10" s="25">
        <v>1505</v>
      </c>
      <c r="J10" s="25">
        <v>1648</v>
      </c>
      <c r="K10" s="25">
        <v>1772</v>
      </c>
      <c r="L10" s="25">
        <v>1888</v>
      </c>
      <c r="M10" s="25">
        <v>2002</v>
      </c>
      <c r="N10" s="25">
        <v>2100</v>
      </c>
      <c r="O10" s="25">
        <v>2293</v>
      </c>
      <c r="P10" s="25">
        <v>2276</v>
      </c>
      <c r="Q10" s="25">
        <v>2268</v>
      </c>
      <c r="R10" s="26">
        <f t="shared" si="0"/>
        <v>0.20127118644067796</v>
      </c>
      <c r="S10" s="26">
        <f t="shared" si="1"/>
        <v>1.1518026565464896</v>
      </c>
    </row>
    <row r="11" spans="1:19" ht="15" customHeight="1" x14ac:dyDescent="0.25">
      <c r="A11" s="14" t="s">
        <v>375</v>
      </c>
      <c r="B11" s="25">
        <v>807</v>
      </c>
      <c r="C11" s="25">
        <v>821</v>
      </c>
      <c r="D11" s="25">
        <v>836</v>
      </c>
      <c r="E11" s="25">
        <v>869</v>
      </c>
      <c r="F11" s="25">
        <v>950</v>
      </c>
      <c r="G11" s="25">
        <v>1023</v>
      </c>
      <c r="H11" s="25">
        <v>1080</v>
      </c>
      <c r="I11" s="25">
        <v>1120</v>
      </c>
      <c r="J11" s="25">
        <v>1244</v>
      </c>
      <c r="K11" s="25">
        <v>1317</v>
      </c>
      <c r="L11" s="25">
        <v>1390</v>
      </c>
      <c r="M11" s="25">
        <v>1437</v>
      </c>
      <c r="N11" s="25">
        <v>1537</v>
      </c>
      <c r="O11" s="25">
        <v>1605</v>
      </c>
      <c r="P11" s="25">
        <v>1709</v>
      </c>
      <c r="Q11" s="25">
        <v>1869</v>
      </c>
      <c r="R11" s="26">
        <f t="shared" si="0"/>
        <v>0.3446043165467626</v>
      </c>
      <c r="S11" s="26">
        <f t="shared" si="1"/>
        <v>1.3159851301115242</v>
      </c>
    </row>
    <row r="12" spans="1:19" ht="15" customHeight="1" x14ac:dyDescent="0.25">
      <c r="A12" s="14" t="s">
        <v>376</v>
      </c>
      <c r="B12" s="25">
        <v>831</v>
      </c>
      <c r="C12" s="25">
        <v>862</v>
      </c>
      <c r="D12" s="25">
        <v>890</v>
      </c>
      <c r="E12" s="25">
        <v>924</v>
      </c>
      <c r="F12" s="25">
        <v>943</v>
      </c>
      <c r="G12" s="25">
        <v>967</v>
      </c>
      <c r="H12" s="25">
        <v>987</v>
      </c>
      <c r="I12" s="25">
        <v>1018</v>
      </c>
      <c r="J12" s="25">
        <v>1043</v>
      </c>
      <c r="K12" s="25">
        <v>1077</v>
      </c>
      <c r="L12" s="25">
        <v>1115</v>
      </c>
      <c r="M12" s="25">
        <v>1183</v>
      </c>
      <c r="N12" s="25">
        <v>1298</v>
      </c>
      <c r="O12" s="25">
        <v>1486</v>
      </c>
      <c r="P12" s="25">
        <v>1609</v>
      </c>
      <c r="Q12" s="25">
        <v>1871</v>
      </c>
      <c r="R12" s="26">
        <f t="shared" si="0"/>
        <v>0.67802690582959646</v>
      </c>
      <c r="S12" s="26">
        <f t="shared" si="1"/>
        <v>1.2515042117930204</v>
      </c>
    </row>
    <row r="13" spans="1:19" ht="15" customHeight="1" x14ac:dyDescent="0.25">
      <c r="A13" s="14" t="s">
        <v>377</v>
      </c>
      <c r="B13" s="25">
        <v>540</v>
      </c>
      <c r="C13" s="25">
        <v>555</v>
      </c>
      <c r="D13" s="25">
        <v>568</v>
      </c>
      <c r="E13" s="25">
        <v>588</v>
      </c>
      <c r="F13" s="25">
        <v>609</v>
      </c>
      <c r="G13" s="25">
        <v>620</v>
      </c>
      <c r="H13" s="25">
        <v>635</v>
      </c>
      <c r="I13" s="25">
        <v>648</v>
      </c>
      <c r="J13" s="25">
        <v>680</v>
      </c>
      <c r="K13" s="25">
        <v>709</v>
      </c>
      <c r="L13" s="25">
        <v>744</v>
      </c>
      <c r="M13" s="25">
        <v>767</v>
      </c>
      <c r="N13" s="25">
        <v>800</v>
      </c>
      <c r="O13" s="25">
        <v>844</v>
      </c>
      <c r="P13" s="25">
        <v>879</v>
      </c>
      <c r="Q13" s="25">
        <v>995</v>
      </c>
      <c r="R13" s="26">
        <f t="shared" si="0"/>
        <v>0.33736559139784944</v>
      </c>
      <c r="S13" s="26">
        <f t="shared" si="1"/>
        <v>0.84259259259259256</v>
      </c>
    </row>
    <row r="14" spans="1:19" ht="15" customHeight="1" x14ac:dyDescent="0.25">
      <c r="A14" s="14" t="s">
        <v>378</v>
      </c>
      <c r="B14" s="25">
        <v>496</v>
      </c>
      <c r="C14" s="25">
        <v>497</v>
      </c>
      <c r="D14" s="25">
        <v>498</v>
      </c>
      <c r="E14" s="25">
        <v>499</v>
      </c>
      <c r="F14" s="25">
        <v>508</v>
      </c>
      <c r="G14" s="25">
        <v>518</v>
      </c>
      <c r="H14" s="25">
        <v>529</v>
      </c>
      <c r="I14" s="25">
        <v>549</v>
      </c>
      <c r="J14" s="25">
        <v>576</v>
      </c>
      <c r="K14" s="25">
        <v>603</v>
      </c>
      <c r="L14" s="25">
        <v>637</v>
      </c>
      <c r="M14" s="25">
        <v>662</v>
      </c>
      <c r="N14" s="25">
        <v>693</v>
      </c>
      <c r="O14" s="25">
        <v>743</v>
      </c>
      <c r="P14" s="25">
        <v>781</v>
      </c>
      <c r="Q14" s="25">
        <v>893</v>
      </c>
      <c r="R14" s="26">
        <f t="shared" si="0"/>
        <v>0.40188383045525905</v>
      </c>
      <c r="S14" s="26">
        <f t="shared" si="1"/>
        <v>0.80040322580645162</v>
      </c>
    </row>
    <row r="15" spans="1:19" ht="15" customHeight="1" x14ac:dyDescent="0.25">
      <c r="A15" s="24" t="s">
        <v>379</v>
      </c>
      <c r="B15" s="27">
        <v>822</v>
      </c>
      <c r="C15" s="27">
        <v>843</v>
      </c>
      <c r="D15" s="27">
        <v>862</v>
      </c>
      <c r="E15" s="27">
        <v>880</v>
      </c>
      <c r="F15" s="27">
        <v>911</v>
      </c>
      <c r="G15" s="27">
        <v>952</v>
      </c>
      <c r="H15" s="27">
        <v>978</v>
      </c>
      <c r="I15" s="27">
        <v>1006</v>
      </c>
      <c r="J15" s="27">
        <v>1063</v>
      </c>
      <c r="K15" s="27">
        <v>1096</v>
      </c>
      <c r="L15" s="27">
        <v>1138</v>
      </c>
      <c r="M15" s="27">
        <v>1173</v>
      </c>
      <c r="N15" s="27">
        <v>1211</v>
      </c>
      <c r="O15" s="27">
        <v>1312</v>
      </c>
      <c r="P15" s="27">
        <v>1411</v>
      </c>
      <c r="Q15" s="27">
        <v>1569</v>
      </c>
      <c r="R15" s="28">
        <f t="shared" si="0"/>
        <v>0.37873462214411246</v>
      </c>
      <c r="S15" s="28">
        <f t="shared" si="1"/>
        <v>0.90875912408759119</v>
      </c>
    </row>
    <row r="17" spans="1:19" ht="15" customHeight="1" x14ac:dyDescent="0.25">
      <c r="A17" s="11" t="s">
        <v>380</v>
      </c>
      <c r="B17" s="11"/>
      <c r="C17" s="11"/>
      <c r="D17" s="11"/>
      <c r="E17" s="11"/>
      <c r="F17" s="11"/>
      <c r="G17" s="11"/>
      <c r="H17" s="11"/>
      <c r="I17" s="11"/>
      <c r="J17" s="11"/>
      <c r="K17" s="11"/>
      <c r="L17" s="11"/>
      <c r="M17" s="11"/>
      <c r="N17" s="11"/>
      <c r="O17" s="11"/>
      <c r="P17" s="11"/>
      <c r="Q17" s="11"/>
      <c r="R17" s="11"/>
      <c r="S17" s="11"/>
    </row>
    <row r="18" spans="1:19" ht="15" customHeight="1" x14ac:dyDescent="0.25">
      <c r="A18" s="11" t="s">
        <v>381</v>
      </c>
      <c r="B18" s="11"/>
      <c r="C18" s="11"/>
      <c r="D18" s="11"/>
      <c r="E18" s="11"/>
      <c r="F18" s="11"/>
      <c r="G18" s="11"/>
      <c r="H18" s="11"/>
      <c r="I18" s="11"/>
      <c r="J18" s="11"/>
      <c r="K18" s="11"/>
      <c r="L18" s="11"/>
      <c r="M18" s="11"/>
      <c r="N18" s="11"/>
      <c r="O18" s="11"/>
      <c r="P18" s="11"/>
      <c r="Q18" s="11"/>
      <c r="R18" s="11"/>
      <c r="S18" s="11"/>
    </row>
    <row r="19" spans="1:19" ht="15" customHeight="1" x14ac:dyDescent="0.25">
      <c r="A19" s="11" t="s">
        <v>382</v>
      </c>
      <c r="B19" s="11"/>
      <c r="C19" s="11"/>
      <c r="D19" s="11"/>
      <c r="E19" s="11"/>
      <c r="F19" s="11"/>
      <c r="G19" s="11"/>
      <c r="H19" s="11"/>
      <c r="I19" s="11"/>
      <c r="J19" s="11"/>
      <c r="K19" s="11"/>
      <c r="L19" s="11"/>
      <c r="M19" s="11"/>
      <c r="N19" s="11"/>
      <c r="O19" s="11"/>
      <c r="P19" s="11"/>
      <c r="Q19" s="11"/>
      <c r="R19" s="11"/>
      <c r="S19" s="11"/>
    </row>
  </sheetData>
  <mergeCells count="4">
    <mergeCell ref="A1:Q1"/>
    <mergeCell ref="A17:S17"/>
    <mergeCell ref="A18:S18"/>
    <mergeCell ref="A19:S19"/>
  </mergeCells>
  <pageMargins left="0.75" right="0.75" top="1" bottom="1" header="0.511811023622047" footer="0.511811023622047"/>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A31F34"/>
  </sheetPr>
  <dimension ref="A1:D29"/>
  <sheetViews>
    <sheetView zoomScaleNormal="100" workbookViewId="0">
      <selection sqref="A1:D1"/>
    </sheetView>
  </sheetViews>
  <sheetFormatPr defaultColWidth="8.7109375" defaultRowHeight="15" x14ac:dyDescent="0.25"/>
  <cols>
    <col min="1" max="1" width="35" customWidth="1"/>
    <col min="2" max="2" width="25" customWidth="1"/>
    <col min="3" max="4" width="50" customWidth="1"/>
  </cols>
  <sheetData>
    <row r="1" spans="1:4" ht="17.25" customHeight="1" x14ac:dyDescent="0.25">
      <c r="A1" s="12" t="s">
        <v>383</v>
      </c>
      <c r="B1" s="12"/>
      <c r="C1" s="12"/>
      <c r="D1" s="12"/>
    </row>
    <row r="3" spans="1:4" ht="15" customHeight="1" x14ac:dyDescent="0.25">
      <c r="A3" s="13" t="s">
        <v>384</v>
      </c>
      <c r="B3" s="13" t="s">
        <v>385</v>
      </c>
      <c r="C3" s="13" t="s">
        <v>386</v>
      </c>
      <c r="D3" s="13" t="s">
        <v>387</v>
      </c>
    </row>
    <row r="4" spans="1:4" ht="15" customHeight="1" x14ac:dyDescent="0.25">
      <c r="A4" s="14" t="s">
        <v>388</v>
      </c>
      <c r="B4" s="14" t="s">
        <v>389</v>
      </c>
      <c r="C4" s="14" t="s">
        <v>390</v>
      </c>
      <c r="D4" s="14" t="s">
        <v>391</v>
      </c>
    </row>
    <row r="5" spans="1:4" ht="15" customHeight="1" x14ac:dyDescent="0.25">
      <c r="A5" s="14" t="s">
        <v>392</v>
      </c>
      <c r="B5" s="14" t="s">
        <v>111</v>
      </c>
      <c r="C5" s="14" t="s">
        <v>393</v>
      </c>
      <c r="D5" s="14" t="s">
        <v>394</v>
      </c>
    </row>
    <row r="6" spans="1:4" ht="15" customHeight="1" x14ac:dyDescent="0.25">
      <c r="A6" s="14" t="s">
        <v>395</v>
      </c>
      <c r="B6" s="14" t="s">
        <v>396</v>
      </c>
      <c r="C6" s="14" t="s">
        <v>397</v>
      </c>
      <c r="D6" s="14" t="s">
        <v>398</v>
      </c>
    </row>
    <row r="7" spans="1:4" ht="15" customHeight="1" x14ac:dyDescent="0.25">
      <c r="A7" s="14" t="s">
        <v>399</v>
      </c>
      <c r="B7" s="14" t="s">
        <v>400</v>
      </c>
      <c r="C7" s="14" t="s">
        <v>401</v>
      </c>
      <c r="D7" s="14" t="s">
        <v>402</v>
      </c>
    </row>
    <row r="8" spans="1:4" ht="15" customHeight="1" x14ac:dyDescent="0.25">
      <c r="A8" s="14" t="s">
        <v>403</v>
      </c>
      <c r="B8" s="14" t="s">
        <v>404</v>
      </c>
      <c r="C8" s="14" t="s">
        <v>405</v>
      </c>
      <c r="D8" s="14" t="s">
        <v>406</v>
      </c>
    </row>
    <row r="9" spans="1:4" ht="15" customHeight="1" x14ac:dyDescent="0.25">
      <c r="A9" s="14" t="s">
        <v>407</v>
      </c>
      <c r="B9" s="14" t="s">
        <v>122</v>
      </c>
      <c r="C9" s="14" t="s">
        <v>408</v>
      </c>
      <c r="D9" s="14" t="s">
        <v>409</v>
      </c>
    </row>
    <row r="10" spans="1:4" ht="15" customHeight="1" x14ac:dyDescent="0.25">
      <c r="A10" s="14" t="s">
        <v>410</v>
      </c>
      <c r="B10" s="14" t="s">
        <v>122</v>
      </c>
      <c r="C10" s="14" t="s">
        <v>411</v>
      </c>
      <c r="D10" s="14" t="s">
        <v>412</v>
      </c>
    </row>
    <row r="11" spans="1:4" ht="15" customHeight="1" x14ac:dyDescent="0.25">
      <c r="A11" s="14" t="s">
        <v>413</v>
      </c>
      <c r="B11" s="14" t="s">
        <v>102</v>
      </c>
      <c r="C11" s="14" t="s">
        <v>414</v>
      </c>
      <c r="D11" s="14" t="s">
        <v>415</v>
      </c>
    </row>
    <row r="12" spans="1:4" ht="15" customHeight="1" x14ac:dyDescent="0.25">
      <c r="A12" s="14" t="s">
        <v>416</v>
      </c>
      <c r="B12" s="14" t="s">
        <v>417</v>
      </c>
      <c r="C12" s="14" t="s">
        <v>418</v>
      </c>
      <c r="D12" s="14" t="s">
        <v>419</v>
      </c>
    </row>
    <row r="13" spans="1:4" ht="15" customHeight="1" x14ac:dyDescent="0.25">
      <c r="A13" s="14" t="s">
        <v>420</v>
      </c>
      <c r="B13" s="14" t="s">
        <v>107</v>
      </c>
      <c r="C13" s="14" t="s">
        <v>421</v>
      </c>
      <c r="D13" s="14" t="s">
        <v>422</v>
      </c>
    </row>
    <row r="14" spans="1:4" ht="15" customHeight="1" x14ac:dyDescent="0.25">
      <c r="A14" s="14" t="s">
        <v>423</v>
      </c>
      <c r="B14" s="14" t="s">
        <v>424</v>
      </c>
      <c r="C14" s="14" t="s">
        <v>425</v>
      </c>
      <c r="D14" s="14" t="s">
        <v>426</v>
      </c>
    </row>
    <row r="15" spans="1:4" ht="15" customHeight="1" x14ac:dyDescent="0.25">
      <c r="A15" s="14" t="s">
        <v>427</v>
      </c>
      <c r="B15" s="14" t="s">
        <v>271</v>
      </c>
      <c r="C15" s="14" t="s">
        <v>428</v>
      </c>
      <c r="D15" s="14" t="s">
        <v>429</v>
      </c>
    </row>
    <row r="16" spans="1:4" ht="15" customHeight="1" x14ac:dyDescent="0.25">
      <c r="A16" s="14" t="s">
        <v>290</v>
      </c>
      <c r="B16" s="14" t="s">
        <v>430</v>
      </c>
      <c r="C16" s="14" t="s">
        <v>431</v>
      </c>
      <c r="D16" s="14" t="s">
        <v>432</v>
      </c>
    </row>
    <row r="17" spans="1:4" ht="15" customHeight="1" x14ac:dyDescent="0.25">
      <c r="A17" s="14" t="s">
        <v>433</v>
      </c>
      <c r="B17" s="14" t="s">
        <v>111</v>
      </c>
      <c r="C17" s="14" t="s">
        <v>434</v>
      </c>
      <c r="D17" s="14" t="s">
        <v>435</v>
      </c>
    </row>
    <row r="18" spans="1:4" ht="15" customHeight="1" x14ac:dyDescent="0.25">
      <c r="A18" s="14" t="s">
        <v>189</v>
      </c>
      <c r="B18" s="14" t="s">
        <v>436</v>
      </c>
      <c r="C18" s="14" t="s">
        <v>437</v>
      </c>
      <c r="D18" s="14" t="s">
        <v>438</v>
      </c>
    </row>
    <row r="19" spans="1:4" ht="15" customHeight="1" x14ac:dyDescent="0.25">
      <c r="A19" s="14" t="s">
        <v>116</v>
      </c>
      <c r="B19" s="14" t="s">
        <v>107</v>
      </c>
      <c r="C19" s="14" t="s">
        <v>439</v>
      </c>
      <c r="D19" s="14" t="s">
        <v>440</v>
      </c>
    </row>
    <row r="20" spans="1:4" ht="15" customHeight="1" x14ac:dyDescent="0.25">
      <c r="A20" s="14" t="s">
        <v>441</v>
      </c>
      <c r="B20" s="14" t="s">
        <v>442</v>
      </c>
      <c r="C20" s="14" t="s">
        <v>443</v>
      </c>
      <c r="D20" s="14" t="s">
        <v>444</v>
      </c>
    </row>
    <row r="21" spans="1:4" ht="15" customHeight="1" x14ac:dyDescent="0.25">
      <c r="A21" s="14" t="s">
        <v>445</v>
      </c>
      <c r="B21" s="14" t="s">
        <v>111</v>
      </c>
      <c r="C21" s="14" t="s">
        <v>446</v>
      </c>
      <c r="D21" s="14" t="s">
        <v>447</v>
      </c>
    </row>
    <row r="23" spans="1:4" ht="15" customHeight="1" x14ac:dyDescent="0.25">
      <c r="A23" s="29" t="s">
        <v>448</v>
      </c>
    </row>
    <row r="24" spans="1:4" ht="23.25" customHeight="1" x14ac:dyDescent="0.25">
      <c r="A24" s="30" t="s">
        <v>449</v>
      </c>
      <c r="B24" s="30" t="s">
        <v>450</v>
      </c>
      <c r="C24" s="30" t="s">
        <v>451</v>
      </c>
      <c r="D24" s="30" t="s">
        <v>452</v>
      </c>
    </row>
    <row r="25" spans="1:4" ht="15" customHeight="1" x14ac:dyDescent="0.25">
      <c r="A25" s="31" t="s">
        <v>453</v>
      </c>
      <c r="B25" s="31" t="s">
        <v>450</v>
      </c>
      <c r="C25" s="31" t="s">
        <v>454</v>
      </c>
      <c r="D25" s="31" t="s">
        <v>455</v>
      </c>
    </row>
    <row r="26" spans="1:4" ht="23.25" customHeight="1" x14ac:dyDescent="0.25">
      <c r="A26" s="30" t="s">
        <v>456</v>
      </c>
      <c r="B26" s="30" t="s">
        <v>457</v>
      </c>
      <c r="C26" s="30" t="s">
        <v>458</v>
      </c>
      <c r="D26" s="30" t="s">
        <v>459</v>
      </c>
    </row>
    <row r="27" spans="1:4" ht="23.25" customHeight="1" x14ac:dyDescent="0.25">
      <c r="A27" s="31" t="s">
        <v>460</v>
      </c>
      <c r="B27" s="31" t="s">
        <v>457</v>
      </c>
      <c r="C27" s="31" t="s">
        <v>461</v>
      </c>
      <c r="D27" s="31" t="s">
        <v>462</v>
      </c>
    </row>
    <row r="28" spans="1:4" ht="23.25" customHeight="1" x14ac:dyDescent="0.25">
      <c r="A28" s="30" t="s">
        <v>463</v>
      </c>
      <c r="B28" s="30" t="s">
        <v>464</v>
      </c>
      <c r="C28" s="30" t="s">
        <v>465</v>
      </c>
      <c r="D28" s="30" t="s">
        <v>466</v>
      </c>
    </row>
    <row r="29" spans="1:4" ht="15" customHeight="1" x14ac:dyDescent="0.25">
      <c r="A29" s="31" t="s">
        <v>467</v>
      </c>
      <c r="B29" s="31" t="s">
        <v>450</v>
      </c>
      <c r="C29" s="31" t="s">
        <v>468</v>
      </c>
      <c r="D29" s="31" t="s">
        <v>469</v>
      </c>
    </row>
  </sheetData>
  <mergeCells count="1">
    <mergeCell ref="A1:D1"/>
  </mergeCells>
  <pageMargins left="0.75" right="0.75" top="1" bottom="1"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8"/>
  <sheetViews>
    <sheetView zoomScaleNormal="100" workbookViewId="0">
      <selection sqref="A1:E1"/>
    </sheetView>
  </sheetViews>
  <sheetFormatPr defaultColWidth="8.7109375" defaultRowHeight="15" x14ac:dyDescent="0.25"/>
  <cols>
    <col min="1" max="1" width="10" customWidth="1"/>
    <col min="2" max="2" width="22" customWidth="1"/>
    <col min="3" max="3" width="20" customWidth="1"/>
    <col min="4" max="4" width="22" customWidth="1"/>
    <col min="5" max="5" width="24" customWidth="1"/>
  </cols>
  <sheetData>
    <row r="1" spans="1:5" ht="17.25" customHeight="1" x14ac:dyDescent="0.25">
      <c r="A1" s="12" t="s">
        <v>470</v>
      </c>
      <c r="B1" s="12"/>
      <c r="C1" s="12"/>
      <c r="D1" s="12"/>
      <c r="E1" s="12"/>
    </row>
    <row r="2" spans="1:5" ht="15" customHeight="1" x14ac:dyDescent="0.25">
      <c r="A2" s="11" t="s">
        <v>471</v>
      </c>
      <c r="B2" s="11"/>
      <c r="C2" s="11"/>
      <c r="D2" s="11"/>
      <c r="E2" s="11"/>
    </row>
    <row r="3" spans="1:5" ht="15" customHeight="1" x14ac:dyDescent="0.25">
      <c r="A3" s="11" t="s">
        <v>472</v>
      </c>
      <c r="B3" s="11"/>
      <c r="C3" s="11"/>
      <c r="D3" s="11"/>
      <c r="E3" s="11"/>
    </row>
    <row r="5" spans="1:5" ht="15" customHeight="1" x14ac:dyDescent="0.25">
      <c r="A5" s="32" t="s">
        <v>70</v>
      </c>
      <c r="B5" s="32" t="s">
        <v>473</v>
      </c>
      <c r="C5" s="32" t="s">
        <v>474</v>
      </c>
      <c r="D5" s="32" t="s">
        <v>475</v>
      </c>
      <c r="E5" s="32" t="s">
        <v>476</v>
      </c>
    </row>
    <row r="6" spans="1:5" ht="15" customHeight="1" x14ac:dyDescent="0.25">
      <c r="A6" s="33">
        <v>2000</v>
      </c>
      <c r="B6" s="34">
        <v>1196.1199999999999</v>
      </c>
      <c r="C6" s="34">
        <v>1196.1199999999999</v>
      </c>
      <c r="D6" s="35">
        <f t="shared" ref="D6:D31" si="0">(B6-895)/(1221-895)</f>
        <v>0.92368098159509171</v>
      </c>
      <c r="E6" s="36">
        <f t="shared" ref="E6:E31" si="1">B$6-B6</f>
        <v>0</v>
      </c>
    </row>
    <row r="7" spans="1:5" ht="15" customHeight="1" x14ac:dyDescent="0.25">
      <c r="A7" s="37">
        <v>2001</v>
      </c>
      <c r="B7" s="38">
        <v>1177.3699999999999</v>
      </c>
      <c r="C7" s="38">
        <v>1177.22</v>
      </c>
      <c r="D7" s="39">
        <f t="shared" si="0"/>
        <v>0.86616564417177877</v>
      </c>
      <c r="E7" s="40">
        <f t="shared" si="1"/>
        <v>18.75</v>
      </c>
    </row>
    <row r="8" spans="1:5" ht="15" customHeight="1" x14ac:dyDescent="0.25">
      <c r="A8" s="33">
        <v>2002</v>
      </c>
      <c r="B8" s="34">
        <v>1152.1300000000001</v>
      </c>
      <c r="C8" s="34">
        <v>1152.1300000000001</v>
      </c>
      <c r="D8" s="35">
        <f t="shared" si="0"/>
        <v>0.78874233128834392</v>
      </c>
      <c r="E8" s="36">
        <f t="shared" si="1"/>
        <v>43.989999999999782</v>
      </c>
    </row>
    <row r="9" spans="1:5" ht="15" customHeight="1" x14ac:dyDescent="0.25">
      <c r="A9" s="37">
        <v>2003</v>
      </c>
      <c r="B9" s="38">
        <v>1139.1199999999999</v>
      </c>
      <c r="C9" s="38">
        <v>1139.1199999999999</v>
      </c>
      <c r="D9" s="39">
        <f t="shared" si="0"/>
        <v>0.74883435582822055</v>
      </c>
      <c r="E9" s="40">
        <f t="shared" si="1"/>
        <v>57</v>
      </c>
    </row>
    <row r="10" spans="1:5" ht="15" customHeight="1" x14ac:dyDescent="0.25">
      <c r="A10" s="33">
        <v>2004</v>
      </c>
      <c r="B10" s="34">
        <v>1130.01</v>
      </c>
      <c r="C10" s="34">
        <v>1125.73</v>
      </c>
      <c r="D10" s="35">
        <f t="shared" si="0"/>
        <v>0.7208895705521472</v>
      </c>
      <c r="E10" s="36">
        <f t="shared" si="1"/>
        <v>66.1099999999999</v>
      </c>
    </row>
    <row r="11" spans="1:5" ht="15" customHeight="1" x14ac:dyDescent="0.25">
      <c r="A11" s="37">
        <v>2005</v>
      </c>
      <c r="B11" s="38">
        <v>1137.52</v>
      </c>
      <c r="C11" s="38">
        <v>1135.27</v>
      </c>
      <c r="D11" s="39">
        <f t="shared" si="0"/>
        <v>0.74392638036809811</v>
      </c>
      <c r="E11" s="40">
        <f t="shared" si="1"/>
        <v>58.599999999999909</v>
      </c>
    </row>
    <row r="12" spans="1:5" ht="15" customHeight="1" x14ac:dyDescent="0.25">
      <c r="A12" s="33">
        <v>2006</v>
      </c>
      <c r="B12" s="34">
        <v>1128.1199999999999</v>
      </c>
      <c r="C12" s="34">
        <v>1125.3599999999999</v>
      </c>
      <c r="D12" s="35">
        <f t="shared" si="0"/>
        <v>0.71509202453987697</v>
      </c>
      <c r="E12" s="36">
        <f t="shared" si="1"/>
        <v>68</v>
      </c>
    </row>
    <row r="13" spans="1:5" ht="15" customHeight="1" x14ac:dyDescent="0.25">
      <c r="A13" s="37">
        <v>2007</v>
      </c>
      <c r="B13" s="38">
        <v>1114.81</v>
      </c>
      <c r="C13" s="38">
        <v>1110.95</v>
      </c>
      <c r="D13" s="39">
        <f t="shared" si="0"/>
        <v>0.67426380368098138</v>
      </c>
      <c r="E13" s="40">
        <f t="shared" si="1"/>
        <v>81.309999999999945</v>
      </c>
    </row>
    <row r="14" spans="1:5" ht="15" customHeight="1" x14ac:dyDescent="0.25">
      <c r="A14" s="33">
        <v>2008</v>
      </c>
      <c r="B14" s="34">
        <v>1110.97</v>
      </c>
      <c r="C14" s="34">
        <v>1104.42</v>
      </c>
      <c r="D14" s="35">
        <f t="shared" si="0"/>
        <v>0.66248466257668726</v>
      </c>
      <c r="E14" s="36">
        <f t="shared" si="1"/>
        <v>85.149999999999864</v>
      </c>
    </row>
    <row r="15" spans="1:5" ht="15" customHeight="1" x14ac:dyDescent="0.25">
      <c r="A15" s="37">
        <v>2009</v>
      </c>
      <c r="B15" s="38">
        <v>1096.3</v>
      </c>
      <c r="C15" s="38">
        <v>1093.26</v>
      </c>
      <c r="D15" s="39">
        <f t="shared" si="0"/>
        <v>0.61748466257668699</v>
      </c>
      <c r="E15" s="40">
        <f t="shared" si="1"/>
        <v>99.819999999999936</v>
      </c>
    </row>
    <row r="16" spans="1:5" ht="15" customHeight="1" x14ac:dyDescent="0.25">
      <c r="A16" s="33">
        <v>2010</v>
      </c>
      <c r="B16" s="34">
        <v>1086.3</v>
      </c>
      <c r="C16" s="34">
        <v>1081.94</v>
      </c>
      <c r="D16" s="35">
        <f t="shared" si="0"/>
        <v>0.58680981595092008</v>
      </c>
      <c r="E16" s="36">
        <f t="shared" si="1"/>
        <v>109.81999999999994</v>
      </c>
    </row>
    <row r="17" spans="1:5" ht="15" customHeight="1" x14ac:dyDescent="0.25">
      <c r="A17" s="37">
        <v>2011</v>
      </c>
      <c r="B17" s="38">
        <v>1132.83</v>
      </c>
      <c r="C17" s="38">
        <v>1091.73</v>
      </c>
      <c r="D17" s="39">
        <f t="shared" si="0"/>
        <v>0.72953987730061332</v>
      </c>
      <c r="E17" s="40">
        <f t="shared" si="1"/>
        <v>63.289999999999964</v>
      </c>
    </row>
    <row r="18" spans="1:5" ht="15" customHeight="1" x14ac:dyDescent="0.25">
      <c r="A18" s="33">
        <v>2012</v>
      </c>
      <c r="B18" s="34">
        <v>1120.3599999999999</v>
      </c>
      <c r="C18" s="34">
        <v>1115.1600000000001</v>
      </c>
      <c r="D18" s="35">
        <f t="shared" si="0"/>
        <v>0.69128834355828195</v>
      </c>
      <c r="E18" s="36">
        <f t="shared" si="1"/>
        <v>75.759999999999991</v>
      </c>
    </row>
    <row r="19" spans="1:5" ht="15" customHeight="1" x14ac:dyDescent="0.25">
      <c r="A19" s="37">
        <v>2013</v>
      </c>
      <c r="B19" s="38">
        <v>1106.73</v>
      </c>
      <c r="C19" s="38">
        <v>1104.04</v>
      </c>
      <c r="D19" s="39">
        <f t="shared" si="0"/>
        <v>0.64947852760736202</v>
      </c>
      <c r="E19" s="40">
        <f t="shared" si="1"/>
        <v>89.389999999999873</v>
      </c>
    </row>
    <row r="20" spans="1:5" ht="15" customHeight="1" x14ac:dyDescent="0.25">
      <c r="A20" s="33">
        <v>2014</v>
      </c>
      <c r="B20" s="34">
        <v>1087.79</v>
      </c>
      <c r="C20" s="34">
        <v>1080.5999999999999</v>
      </c>
      <c r="D20" s="35">
        <f t="shared" si="0"/>
        <v>0.59138036809815941</v>
      </c>
      <c r="E20" s="36">
        <f t="shared" si="1"/>
        <v>108.32999999999993</v>
      </c>
    </row>
    <row r="21" spans="1:5" ht="15" customHeight="1" x14ac:dyDescent="0.25">
      <c r="A21" s="37">
        <v>2015</v>
      </c>
      <c r="B21" s="38">
        <v>1080.9100000000001</v>
      </c>
      <c r="C21" s="38">
        <v>1075.08</v>
      </c>
      <c r="D21" s="39">
        <f t="shared" si="0"/>
        <v>0.57027607361963217</v>
      </c>
      <c r="E21" s="40">
        <f t="shared" si="1"/>
        <v>115.20999999999981</v>
      </c>
    </row>
    <row r="22" spans="1:5" ht="15" customHeight="1" x14ac:dyDescent="0.25">
      <c r="A22" s="33">
        <v>2016</v>
      </c>
      <c r="B22" s="34">
        <v>1080.82</v>
      </c>
      <c r="C22" s="34">
        <v>1071.6400000000001</v>
      </c>
      <c r="D22" s="35">
        <f t="shared" si="0"/>
        <v>0.56999999999999984</v>
      </c>
      <c r="E22" s="36">
        <f t="shared" si="1"/>
        <v>115.29999999999995</v>
      </c>
    </row>
    <row r="23" spans="1:5" ht="15" customHeight="1" x14ac:dyDescent="0.25">
      <c r="A23" s="37">
        <v>2017</v>
      </c>
      <c r="B23" s="38">
        <v>1082.52</v>
      </c>
      <c r="C23" s="38">
        <v>1079.03</v>
      </c>
      <c r="D23" s="39">
        <f t="shared" si="0"/>
        <v>0.57521472392638029</v>
      </c>
      <c r="E23" s="40">
        <f t="shared" si="1"/>
        <v>113.59999999999991</v>
      </c>
    </row>
    <row r="24" spans="1:5" ht="15" customHeight="1" x14ac:dyDescent="0.25">
      <c r="A24" s="33">
        <v>2018</v>
      </c>
      <c r="B24" s="34">
        <v>1081.46</v>
      </c>
      <c r="C24" s="34">
        <v>1076.81</v>
      </c>
      <c r="D24" s="35">
        <f t="shared" si="0"/>
        <v>0.57196319018404918</v>
      </c>
      <c r="E24" s="36">
        <f t="shared" si="1"/>
        <v>114.65999999999985</v>
      </c>
    </row>
    <row r="25" spans="1:5" ht="15" customHeight="1" x14ac:dyDescent="0.25">
      <c r="A25" s="37">
        <v>2019</v>
      </c>
      <c r="B25" s="38">
        <v>1090.49</v>
      </c>
      <c r="C25" s="38">
        <v>1082.6099999999999</v>
      </c>
      <c r="D25" s="39">
        <f t="shared" si="0"/>
        <v>0.59966257668711664</v>
      </c>
      <c r="E25" s="40">
        <f t="shared" si="1"/>
        <v>105.62999999999988</v>
      </c>
    </row>
    <row r="26" spans="1:5" ht="15" customHeight="1" x14ac:dyDescent="0.25">
      <c r="A26" s="33">
        <v>2020</v>
      </c>
      <c r="B26" s="34">
        <v>1083.72</v>
      </c>
      <c r="C26" s="34">
        <v>1081.07</v>
      </c>
      <c r="D26" s="35">
        <f t="shared" si="0"/>
        <v>0.57889570552147251</v>
      </c>
      <c r="E26" s="36">
        <f t="shared" si="1"/>
        <v>112.39999999999986</v>
      </c>
    </row>
    <row r="27" spans="1:5" ht="15" customHeight="1" x14ac:dyDescent="0.25">
      <c r="A27" s="37">
        <v>2021</v>
      </c>
      <c r="B27" s="38">
        <v>1066.3900000000001</v>
      </c>
      <c r="C27" s="38">
        <v>1064.97</v>
      </c>
      <c r="D27" s="39">
        <f t="shared" si="0"/>
        <v>0.52573619631901869</v>
      </c>
      <c r="E27" s="40">
        <f t="shared" si="1"/>
        <v>129.72999999999979</v>
      </c>
    </row>
    <row r="28" spans="1:5" ht="15" customHeight="1" x14ac:dyDescent="0.25">
      <c r="A28" s="33">
        <v>2022</v>
      </c>
      <c r="B28" s="34">
        <v>1044.82</v>
      </c>
      <c r="C28" s="34">
        <v>1040.92</v>
      </c>
      <c r="D28" s="35">
        <f t="shared" si="0"/>
        <v>0.45957055214723908</v>
      </c>
      <c r="E28" s="36">
        <f t="shared" si="1"/>
        <v>151.29999999999995</v>
      </c>
    </row>
    <row r="29" spans="1:5" ht="15" customHeight="1" x14ac:dyDescent="0.25">
      <c r="A29" s="37">
        <v>2023</v>
      </c>
      <c r="B29" s="38">
        <v>1068.18</v>
      </c>
      <c r="C29" s="38">
        <v>1046.03</v>
      </c>
      <c r="D29" s="39">
        <f t="shared" si="0"/>
        <v>0.53122699386503092</v>
      </c>
      <c r="E29" s="40">
        <f t="shared" si="1"/>
        <v>127.93999999999983</v>
      </c>
    </row>
    <row r="30" spans="1:5" ht="15" customHeight="1" x14ac:dyDescent="0.25">
      <c r="A30" s="33">
        <v>2024</v>
      </c>
      <c r="B30" s="34">
        <v>1063.29</v>
      </c>
      <c r="C30" s="34">
        <v>1060.8900000000001</v>
      </c>
      <c r="D30" s="35">
        <f t="shared" si="0"/>
        <v>0.51622699386503057</v>
      </c>
      <c r="E30" s="36">
        <f t="shared" si="1"/>
        <v>132.82999999999993</v>
      </c>
    </row>
    <row r="31" spans="1:5" ht="15" customHeight="1" x14ac:dyDescent="0.25">
      <c r="A31" s="37">
        <v>2025</v>
      </c>
      <c r="B31" s="38">
        <v>1062.24</v>
      </c>
      <c r="C31" s="38">
        <v>1054.1400000000001</v>
      </c>
      <c r="D31" s="39">
        <f t="shared" si="0"/>
        <v>0.51300613496932523</v>
      </c>
      <c r="E31" s="40">
        <f t="shared" si="1"/>
        <v>133.87999999999988</v>
      </c>
    </row>
    <row r="33" spans="1:5" ht="15" customHeight="1" x14ac:dyDescent="0.25">
      <c r="A33" s="6" t="s">
        <v>477</v>
      </c>
      <c r="B33" s="6"/>
      <c r="C33" s="6"/>
      <c r="D33" s="6"/>
      <c r="E33" s="6"/>
    </row>
    <row r="34" spans="1:5" ht="15" customHeight="1" x14ac:dyDescent="0.25">
      <c r="A34" s="6" t="s">
        <v>478</v>
      </c>
      <c r="B34" s="6"/>
      <c r="C34" s="6"/>
      <c r="D34" s="6"/>
      <c r="E34" s="6"/>
    </row>
    <row r="35" spans="1:5" ht="15" customHeight="1" x14ac:dyDescent="0.25">
      <c r="A35" s="6" t="s">
        <v>479</v>
      </c>
      <c r="B35" s="6"/>
      <c r="C35" s="6"/>
      <c r="D35" s="6"/>
      <c r="E35" s="6"/>
    </row>
    <row r="36" spans="1:5" ht="15" customHeight="1" x14ac:dyDescent="0.25">
      <c r="A36" s="6" t="s">
        <v>480</v>
      </c>
      <c r="B36" s="6"/>
      <c r="C36" s="6"/>
      <c r="D36" s="6"/>
      <c r="E36" s="6"/>
    </row>
    <row r="37" spans="1:5" ht="15" customHeight="1" x14ac:dyDescent="0.25">
      <c r="A37" s="6" t="s">
        <v>481</v>
      </c>
      <c r="B37" s="6"/>
      <c r="C37" s="6"/>
      <c r="D37" s="6"/>
      <c r="E37" s="6"/>
    </row>
    <row r="38" spans="1:5" ht="15" customHeight="1" x14ac:dyDescent="0.25">
      <c r="A38" s="6" t="s">
        <v>482</v>
      </c>
      <c r="B38" s="6"/>
      <c r="C38" s="6"/>
      <c r="D38" s="6"/>
      <c r="E38" s="6"/>
    </row>
  </sheetData>
  <mergeCells count="9">
    <mergeCell ref="A35:E35"/>
    <mergeCell ref="A36:E36"/>
    <mergeCell ref="A37:E37"/>
    <mergeCell ref="A38:E38"/>
    <mergeCell ref="A1:E1"/>
    <mergeCell ref="A2:E2"/>
    <mergeCell ref="A3:E3"/>
    <mergeCell ref="A33:E33"/>
    <mergeCell ref="A34:E34"/>
  </mergeCells>
  <pageMargins left="0.75" right="0.75" top="1" bottom="1" header="0.511811023622047" footer="0.511811023622047"/>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8"/>
  <sheetViews>
    <sheetView zoomScaleNormal="100" workbookViewId="0"/>
  </sheetViews>
  <sheetFormatPr defaultColWidth="8.7109375" defaultRowHeight="15" x14ac:dyDescent="0.25"/>
  <cols>
    <col min="1" max="1" width="10" customWidth="1"/>
    <col min="2" max="9" width="14" customWidth="1"/>
  </cols>
  <sheetData>
    <row r="1" spans="1:10" ht="18" x14ac:dyDescent="0.25">
      <c r="A1" s="12" t="s">
        <v>483</v>
      </c>
      <c r="B1" s="12"/>
      <c r="C1" s="12"/>
      <c r="D1" s="12"/>
      <c r="E1" s="12"/>
      <c r="F1" s="12"/>
      <c r="G1" s="12"/>
      <c r="H1" s="12"/>
      <c r="I1" s="12"/>
      <c r="J1" s="12"/>
    </row>
    <row r="2" spans="1:10" x14ac:dyDescent="0.25">
      <c r="A2" s="11" t="s">
        <v>484</v>
      </c>
      <c r="B2" s="11"/>
      <c r="C2" s="11"/>
      <c r="D2" s="11"/>
      <c r="E2" s="11"/>
      <c r="F2" s="11"/>
      <c r="G2" s="11"/>
      <c r="H2" s="11"/>
      <c r="I2" s="11"/>
      <c r="J2" s="11"/>
    </row>
    <row r="3" spans="1:10" x14ac:dyDescent="0.25">
      <c r="A3" s="11" t="s">
        <v>485</v>
      </c>
      <c r="B3" s="11"/>
      <c r="C3" s="11"/>
      <c r="D3" s="11"/>
      <c r="E3" s="11"/>
      <c r="F3" s="11"/>
      <c r="G3" s="11"/>
      <c r="H3" s="11"/>
      <c r="I3" s="11"/>
      <c r="J3" s="11"/>
    </row>
    <row r="5" spans="1:10" x14ac:dyDescent="0.25">
      <c r="A5" s="5" t="s">
        <v>486</v>
      </c>
      <c r="B5" s="5"/>
      <c r="C5" s="5"/>
      <c r="D5" s="5"/>
      <c r="E5" s="5"/>
      <c r="F5" s="5"/>
      <c r="G5" s="5"/>
      <c r="H5" s="5"/>
      <c r="I5" s="5"/>
      <c r="J5" s="5"/>
    </row>
    <row r="6" spans="1:10" x14ac:dyDescent="0.25">
      <c r="A6" s="32" t="s">
        <v>70</v>
      </c>
      <c r="B6" s="32" t="s">
        <v>368</v>
      </c>
      <c r="C6" s="32" t="s">
        <v>369</v>
      </c>
      <c r="D6" s="32" t="s">
        <v>370</v>
      </c>
      <c r="E6" s="32" t="s">
        <v>372</v>
      </c>
      <c r="F6" s="32" t="s">
        <v>373</v>
      </c>
      <c r="G6" s="32" t="s">
        <v>374</v>
      </c>
      <c r="H6" s="32" t="s">
        <v>377</v>
      </c>
      <c r="I6" s="32" t="s">
        <v>379</v>
      </c>
    </row>
    <row r="7" spans="1:10" x14ac:dyDescent="0.25">
      <c r="A7" s="33">
        <v>2007</v>
      </c>
      <c r="B7" s="41">
        <v>1534</v>
      </c>
      <c r="C7" s="41">
        <v>1108</v>
      </c>
      <c r="D7" s="41">
        <v>1448</v>
      </c>
      <c r="E7" s="41">
        <v>826</v>
      </c>
      <c r="F7" s="41">
        <v>925</v>
      </c>
      <c r="G7" s="41">
        <v>1054</v>
      </c>
      <c r="H7" s="41">
        <v>540</v>
      </c>
      <c r="I7" s="41">
        <v>822</v>
      </c>
    </row>
    <row r="8" spans="1:10" x14ac:dyDescent="0.25">
      <c r="A8" s="37">
        <v>2008</v>
      </c>
      <c r="B8" s="42">
        <v>1549</v>
      </c>
      <c r="C8" s="42">
        <v>1141</v>
      </c>
      <c r="D8" s="42">
        <v>1483</v>
      </c>
      <c r="E8" s="42">
        <v>847</v>
      </c>
      <c r="F8" s="42">
        <v>938</v>
      </c>
      <c r="G8" s="42">
        <v>1089</v>
      </c>
      <c r="H8" s="42">
        <v>555</v>
      </c>
      <c r="I8" s="42">
        <v>843</v>
      </c>
    </row>
    <row r="9" spans="1:10" x14ac:dyDescent="0.25">
      <c r="A9" s="33">
        <v>2009</v>
      </c>
      <c r="B9" s="41">
        <v>1541</v>
      </c>
      <c r="C9" s="41">
        <v>1153</v>
      </c>
      <c r="D9" s="41">
        <v>1509</v>
      </c>
      <c r="E9" s="41">
        <v>857</v>
      </c>
      <c r="F9" s="41">
        <v>947</v>
      </c>
      <c r="G9" s="41">
        <v>1108</v>
      </c>
      <c r="H9" s="41">
        <v>568</v>
      </c>
      <c r="I9" s="41">
        <v>862</v>
      </c>
    </row>
    <row r="10" spans="1:10" x14ac:dyDescent="0.25">
      <c r="A10" s="37">
        <v>2010</v>
      </c>
      <c r="B10" s="42">
        <v>1544</v>
      </c>
      <c r="C10" s="42">
        <v>1186</v>
      </c>
      <c r="D10" s="42">
        <v>1561</v>
      </c>
      <c r="E10" s="42">
        <v>870</v>
      </c>
      <c r="F10" s="42">
        <v>949</v>
      </c>
      <c r="G10" s="42">
        <v>1145</v>
      </c>
      <c r="H10" s="42">
        <v>588</v>
      </c>
      <c r="I10" s="42">
        <v>880</v>
      </c>
    </row>
    <row r="11" spans="1:10" x14ac:dyDescent="0.25">
      <c r="A11" s="33">
        <v>2011</v>
      </c>
      <c r="B11" s="41">
        <v>1502</v>
      </c>
      <c r="C11" s="41">
        <v>1200</v>
      </c>
      <c r="D11" s="41">
        <v>1613</v>
      </c>
      <c r="E11" s="41">
        <v>905</v>
      </c>
      <c r="F11" s="41">
        <v>957</v>
      </c>
      <c r="G11" s="41">
        <v>1238</v>
      </c>
      <c r="H11" s="41">
        <v>609</v>
      </c>
      <c r="I11" s="41">
        <v>911</v>
      </c>
    </row>
    <row r="12" spans="1:10" x14ac:dyDescent="0.25">
      <c r="A12" s="37">
        <v>2012</v>
      </c>
      <c r="B12" s="42">
        <v>1478</v>
      </c>
      <c r="C12" s="42">
        <v>1230</v>
      </c>
      <c r="D12" s="42">
        <v>1661</v>
      </c>
      <c r="E12" s="42">
        <v>963</v>
      </c>
      <c r="F12" s="42">
        <v>971</v>
      </c>
      <c r="G12" s="42">
        <v>1349</v>
      </c>
      <c r="H12" s="42">
        <v>620</v>
      </c>
      <c r="I12" s="42">
        <v>952</v>
      </c>
    </row>
    <row r="13" spans="1:10" x14ac:dyDescent="0.25">
      <c r="A13" s="33">
        <v>2013</v>
      </c>
      <c r="B13" s="41">
        <v>1508</v>
      </c>
      <c r="C13" s="41">
        <v>1287</v>
      </c>
      <c r="D13" s="41">
        <v>1671</v>
      </c>
      <c r="E13" s="41">
        <v>1047</v>
      </c>
      <c r="F13" s="41">
        <v>991</v>
      </c>
      <c r="G13" s="41">
        <v>1439</v>
      </c>
      <c r="H13" s="41">
        <v>635</v>
      </c>
      <c r="I13" s="41">
        <v>978</v>
      </c>
    </row>
    <row r="14" spans="1:10" x14ac:dyDescent="0.25">
      <c r="A14" s="37">
        <v>2014</v>
      </c>
      <c r="B14" s="42">
        <v>1553</v>
      </c>
      <c r="C14" s="42">
        <v>1364</v>
      </c>
      <c r="D14" s="42">
        <v>1688</v>
      </c>
      <c r="E14" s="42">
        <v>1145</v>
      </c>
      <c r="F14" s="42">
        <v>1008</v>
      </c>
      <c r="G14" s="42">
        <v>1505</v>
      </c>
      <c r="H14" s="42">
        <v>648</v>
      </c>
      <c r="I14" s="42">
        <v>1006</v>
      </c>
    </row>
    <row r="15" spans="1:10" x14ac:dyDescent="0.25">
      <c r="A15" s="33">
        <v>2015</v>
      </c>
      <c r="B15" s="41">
        <v>1668</v>
      </c>
      <c r="C15" s="41">
        <v>1420</v>
      </c>
      <c r="D15" s="41">
        <v>1787</v>
      </c>
      <c r="E15" s="41">
        <v>1243</v>
      </c>
      <c r="F15" s="41">
        <v>1030</v>
      </c>
      <c r="G15" s="41">
        <v>1648</v>
      </c>
      <c r="H15" s="41">
        <v>680</v>
      </c>
      <c r="I15" s="41">
        <v>1063</v>
      </c>
    </row>
    <row r="16" spans="1:10" x14ac:dyDescent="0.25">
      <c r="A16" s="37">
        <v>2016</v>
      </c>
      <c r="B16" s="42">
        <v>1766</v>
      </c>
      <c r="C16" s="42">
        <v>1505</v>
      </c>
      <c r="D16" s="42">
        <v>1853</v>
      </c>
      <c r="E16" s="42">
        <v>1336</v>
      </c>
      <c r="F16" s="42">
        <v>1062</v>
      </c>
      <c r="G16" s="42">
        <v>1772</v>
      </c>
      <c r="H16" s="42">
        <v>709</v>
      </c>
      <c r="I16" s="42">
        <v>1096</v>
      </c>
    </row>
    <row r="17" spans="1:10" x14ac:dyDescent="0.25">
      <c r="A17" s="33">
        <v>2017</v>
      </c>
      <c r="B17" s="41">
        <v>1918</v>
      </c>
      <c r="C17" s="41">
        <v>1603</v>
      </c>
      <c r="D17" s="41">
        <v>1914</v>
      </c>
      <c r="E17" s="41">
        <v>1428</v>
      </c>
      <c r="F17" s="41">
        <v>1100</v>
      </c>
      <c r="G17" s="41">
        <v>1888</v>
      </c>
      <c r="H17" s="41">
        <v>744</v>
      </c>
      <c r="I17" s="41">
        <v>1138</v>
      </c>
    </row>
    <row r="18" spans="1:10" x14ac:dyDescent="0.25">
      <c r="A18" s="37">
        <v>2018</v>
      </c>
      <c r="B18" s="42">
        <v>1938</v>
      </c>
      <c r="C18" s="42">
        <v>1648</v>
      </c>
      <c r="D18" s="42">
        <v>1985</v>
      </c>
      <c r="E18" s="42">
        <v>1464</v>
      </c>
      <c r="F18" s="42">
        <v>1130</v>
      </c>
      <c r="G18" s="42">
        <v>2002</v>
      </c>
      <c r="H18" s="42">
        <v>767</v>
      </c>
      <c r="I18" s="42">
        <v>1173</v>
      </c>
    </row>
    <row r="19" spans="1:10" x14ac:dyDescent="0.25">
      <c r="A19" s="33">
        <v>2019</v>
      </c>
      <c r="B19" s="41">
        <v>1988</v>
      </c>
      <c r="C19" s="41">
        <v>1700</v>
      </c>
      <c r="D19" s="41">
        <v>2040</v>
      </c>
      <c r="E19" s="41">
        <v>1495</v>
      </c>
      <c r="F19" s="41">
        <v>1166</v>
      </c>
      <c r="G19" s="41">
        <v>2100</v>
      </c>
      <c r="H19" s="41">
        <v>800</v>
      </c>
      <c r="I19" s="41">
        <v>1211</v>
      </c>
    </row>
    <row r="20" spans="1:10" x14ac:dyDescent="0.25">
      <c r="A20" s="37">
        <v>2020</v>
      </c>
      <c r="B20" s="42">
        <v>2116</v>
      </c>
      <c r="C20" s="42">
        <v>1882</v>
      </c>
      <c r="D20" s="42">
        <v>2152</v>
      </c>
      <c r="E20" s="42">
        <v>1688</v>
      </c>
      <c r="F20" s="42">
        <v>1218</v>
      </c>
      <c r="G20" s="42">
        <v>2293</v>
      </c>
      <c r="H20" s="42">
        <v>844</v>
      </c>
      <c r="I20" s="42">
        <v>1312</v>
      </c>
    </row>
    <row r="21" spans="1:10" x14ac:dyDescent="0.25">
      <c r="A21" s="33">
        <v>2021</v>
      </c>
      <c r="B21" s="41">
        <v>2267</v>
      </c>
      <c r="C21" s="41">
        <v>2066</v>
      </c>
      <c r="D21" s="41">
        <v>2209</v>
      </c>
      <c r="E21" s="41">
        <v>1826</v>
      </c>
      <c r="F21" s="41">
        <v>1282</v>
      </c>
      <c r="G21" s="41">
        <v>2276</v>
      </c>
      <c r="H21" s="41">
        <v>879</v>
      </c>
      <c r="I21" s="41">
        <v>1411</v>
      </c>
    </row>
    <row r="22" spans="1:10" x14ac:dyDescent="0.25">
      <c r="A22" s="37">
        <v>2022</v>
      </c>
      <c r="B22" s="42">
        <v>2677</v>
      </c>
      <c r="C22" s="42">
        <v>2603</v>
      </c>
      <c r="D22" s="42">
        <v>2397</v>
      </c>
      <c r="E22" s="42">
        <v>2079</v>
      </c>
      <c r="F22" s="42">
        <v>1492</v>
      </c>
      <c r="G22" s="42">
        <v>2268</v>
      </c>
      <c r="H22" s="42">
        <v>995</v>
      </c>
      <c r="I22" s="42">
        <v>1569</v>
      </c>
    </row>
    <row r="23" spans="1:10" x14ac:dyDescent="0.25">
      <c r="A23" s="43">
        <v>2023</v>
      </c>
      <c r="B23" s="44">
        <v>3026</v>
      </c>
      <c r="C23" s="44">
        <v>3101</v>
      </c>
      <c r="D23" s="44">
        <v>2561</v>
      </c>
      <c r="E23" s="44">
        <v>2378</v>
      </c>
      <c r="F23" s="44">
        <v>1652</v>
      </c>
      <c r="G23" s="44">
        <v>2344</v>
      </c>
      <c r="H23" s="44">
        <v>1089</v>
      </c>
      <c r="I23" s="44">
        <v>1744</v>
      </c>
    </row>
    <row r="24" spans="1:10" x14ac:dyDescent="0.25">
      <c r="A24" s="45">
        <v>2024</v>
      </c>
      <c r="B24" s="46">
        <v>3077</v>
      </c>
      <c r="C24" s="46">
        <v>3315</v>
      </c>
      <c r="D24" s="46">
        <v>2648</v>
      </c>
      <c r="E24" s="46">
        <v>2661</v>
      </c>
      <c r="F24" s="46">
        <v>1877</v>
      </c>
      <c r="G24" s="46">
        <v>2545</v>
      </c>
      <c r="H24" s="46">
        <v>1204</v>
      </c>
      <c r="I24" s="46">
        <v>1943</v>
      </c>
    </row>
    <row r="27" spans="1:10" x14ac:dyDescent="0.25">
      <c r="A27" s="5" t="s">
        <v>487</v>
      </c>
      <c r="B27" s="5"/>
      <c r="C27" s="5"/>
      <c r="D27" s="5"/>
      <c r="E27" s="5"/>
      <c r="F27" s="5"/>
      <c r="G27" s="5"/>
      <c r="H27" s="5"/>
      <c r="I27" s="5"/>
      <c r="J27" s="5"/>
    </row>
    <row r="28" spans="1:10" x14ac:dyDescent="0.25">
      <c r="A28" s="32" t="s">
        <v>70</v>
      </c>
      <c r="B28" s="32" t="s">
        <v>368</v>
      </c>
      <c r="C28" s="32" t="s">
        <v>369</v>
      </c>
      <c r="D28" s="32" t="s">
        <v>370</v>
      </c>
      <c r="E28" s="32" t="s">
        <v>372</v>
      </c>
      <c r="F28" s="32" t="s">
        <v>373</v>
      </c>
      <c r="G28" s="32" t="s">
        <v>374</v>
      </c>
      <c r="H28" s="32" t="s">
        <v>377</v>
      </c>
      <c r="I28" s="32" t="s">
        <v>379</v>
      </c>
    </row>
    <row r="29" spans="1:10" x14ac:dyDescent="0.25">
      <c r="A29" s="33">
        <v>2007</v>
      </c>
      <c r="B29" s="47">
        <v>100</v>
      </c>
      <c r="C29" s="47">
        <v>100</v>
      </c>
      <c r="D29" s="47">
        <v>100</v>
      </c>
      <c r="E29" s="47">
        <v>100</v>
      </c>
      <c r="F29" s="47">
        <v>100</v>
      </c>
      <c r="G29" s="47">
        <v>100</v>
      </c>
      <c r="H29" s="47">
        <v>100</v>
      </c>
      <c r="I29" s="47">
        <v>100</v>
      </c>
    </row>
    <row r="30" spans="1:10" x14ac:dyDescent="0.25">
      <c r="A30" s="37">
        <v>2008</v>
      </c>
      <c r="B30" s="48">
        <v>101</v>
      </c>
      <c r="C30" s="48">
        <v>103</v>
      </c>
      <c r="D30" s="48">
        <v>102.4</v>
      </c>
      <c r="E30" s="48">
        <v>102.5</v>
      </c>
      <c r="F30" s="48">
        <v>101.4</v>
      </c>
      <c r="G30" s="48">
        <v>103.3</v>
      </c>
      <c r="H30" s="48">
        <v>102.8</v>
      </c>
      <c r="I30" s="48">
        <v>102.6</v>
      </c>
    </row>
    <row r="31" spans="1:10" x14ac:dyDescent="0.25">
      <c r="A31" s="33">
        <v>2009</v>
      </c>
      <c r="B31" s="47">
        <v>100.5</v>
      </c>
      <c r="C31" s="47">
        <v>104.1</v>
      </c>
      <c r="D31" s="47">
        <v>104.2</v>
      </c>
      <c r="E31" s="47">
        <v>103.8</v>
      </c>
      <c r="F31" s="47">
        <v>102.4</v>
      </c>
      <c r="G31" s="47">
        <v>105.1</v>
      </c>
      <c r="H31" s="47">
        <v>105.2</v>
      </c>
      <c r="I31" s="47">
        <v>104.9</v>
      </c>
    </row>
    <row r="32" spans="1:10" x14ac:dyDescent="0.25">
      <c r="A32" s="37">
        <v>2010</v>
      </c>
      <c r="B32" s="48">
        <v>100.7</v>
      </c>
      <c r="C32" s="48">
        <v>107</v>
      </c>
      <c r="D32" s="48">
        <v>107.8</v>
      </c>
      <c r="E32" s="48">
        <v>105.3</v>
      </c>
      <c r="F32" s="48">
        <v>102.6</v>
      </c>
      <c r="G32" s="48">
        <v>108.6</v>
      </c>
      <c r="H32" s="48">
        <v>108.9</v>
      </c>
      <c r="I32" s="48">
        <v>107.1</v>
      </c>
    </row>
    <row r="33" spans="1:10" x14ac:dyDescent="0.25">
      <c r="A33" s="33">
        <v>2011</v>
      </c>
      <c r="B33" s="47">
        <v>97.9</v>
      </c>
      <c r="C33" s="47">
        <v>108.3</v>
      </c>
      <c r="D33" s="47">
        <v>111.4</v>
      </c>
      <c r="E33" s="47">
        <v>109.6</v>
      </c>
      <c r="F33" s="47">
        <v>103.5</v>
      </c>
      <c r="G33" s="47">
        <v>117.5</v>
      </c>
      <c r="H33" s="47">
        <v>112.8</v>
      </c>
      <c r="I33" s="47">
        <v>110.8</v>
      </c>
    </row>
    <row r="34" spans="1:10" x14ac:dyDescent="0.25">
      <c r="A34" s="37">
        <v>2012</v>
      </c>
      <c r="B34" s="48">
        <v>96.3</v>
      </c>
      <c r="C34" s="48">
        <v>111</v>
      </c>
      <c r="D34" s="48">
        <v>114.7</v>
      </c>
      <c r="E34" s="48">
        <v>116.6</v>
      </c>
      <c r="F34" s="48">
        <v>105</v>
      </c>
      <c r="G34" s="48">
        <v>128</v>
      </c>
      <c r="H34" s="48">
        <v>114.8</v>
      </c>
      <c r="I34" s="48">
        <v>115.8</v>
      </c>
    </row>
    <row r="35" spans="1:10" x14ac:dyDescent="0.25">
      <c r="A35" s="33">
        <v>2013</v>
      </c>
      <c r="B35" s="47">
        <v>98.3</v>
      </c>
      <c r="C35" s="47">
        <v>116.2</v>
      </c>
      <c r="D35" s="47">
        <v>115.4</v>
      </c>
      <c r="E35" s="47">
        <v>126.8</v>
      </c>
      <c r="F35" s="47">
        <v>107.1</v>
      </c>
      <c r="G35" s="47">
        <v>136.5</v>
      </c>
      <c r="H35" s="47">
        <v>117.6</v>
      </c>
      <c r="I35" s="47">
        <v>119</v>
      </c>
    </row>
    <row r="36" spans="1:10" x14ac:dyDescent="0.25">
      <c r="A36" s="37">
        <v>2014</v>
      </c>
      <c r="B36" s="48">
        <v>101.2</v>
      </c>
      <c r="C36" s="48">
        <v>123.1</v>
      </c>
      <c r="D36" s="48">
        <v>116.6</v>
      </c>
      <c r="E36" s="48">
        <v>138.6</v>
      </c>
      <c r="F36" s="48">
        <v>109</v>
      </c>
      <c r="G36" s="48">
        <v>142.80000000000001</v>
      </c>
      <c r="H36" s="48">
        <v>120</v>
      </c>
      <c r="I36" s="48">
        <v>122.4</v>
      </c>
    </row>
    <row r="37" spans="1:10" x14ac:dyDescent="0.25">
      <c r="A37" s="33">
        <v>2015</v>
      </c>
      <c r="B37" s="47">
        <v>108.7</v>
      </c>
      <c r="C37" s="47">
        <v>128.19999999999999</v>
      </c>
      <c r="D37" s="47">
        <v>123.4</v>
      </c>
      <c r="E37" s="47">
        <v>150.5</v>
      </c>
      <c r="F37" s="47">
        <v>111.4</v>
      </c>
      <c r="G37" s="47">
        <v>156.4</v>
      </c>
      <c r="H37" s="47">
        <v>125.9</v>
      </c>
      <c r="I37" s="47">
        <v>129.30000000000001</v>
      </c>
    </row>
    <row r="38" spans="1:10" x14ac:dyDescent="0.25">
      <c r="A38" s="37">
        <v>2016</v>
      </c>
      <c r="B38" s="48">
        <v>115.1</v>
      </c>
      <c r="C38" s="48">
        <v>135.80000000000001</v>
      </c>
      <c r="D38" s="48">
        <v>128</v>
      </c>
      <c r="E38" s="48">
        <v>161.69999999999999</v>
      </c>
      <c r="F38" s="48">
        <v>114.8</v>
      </c>
      <c r="G38" s="48">
        <v>168.1</v>
      </c>
      <c r="H38" s="48">
        <v>131.30000000000001</v>
      </c>
      <c r="I38" s="48">
        <v>133.30000000000001</v>
      </c>
    </row>
    <row r="39" spans="1:10" x14ac:dyDescent="0.25">
      <c r="A39" s="33">
        <v>2017</v>
      </c>
      <c r="B39" s="47">
        <v>125</v>
      </c>
      <c r="C39" s="47">
        <v>144.69999999999999</v>
      </c>
      <c r="D39" s="47">
        <v>132.19999999999999</v>
      </c>
      <c r="E39" s="47">
        <v>172.9</v>
      </c>
      <c r="F39" s="47">
        <v>118.9</v>
      </c>
      <c r="G39" s="47">
        <v>179.1</v>
      </c>
      <c r="H39" s="47">
        <v>137.80000000000001</v>
      </c>
      <c r="I39" s="47">
        <v>138.4</v>
      </c>
    </row>
    <row r="40" spans="1:10" x14ac:dyDescent="0.25">
      <c r="A40" s="37">
        <v>2018</v>
      </c>
      <c r="B40" s="48">
        <v>126.3</v>
      </c>
      <c r="C40" s="48">
        <v>148.69999999999999</v>
      </c>
      <c r="D40" s="48">
        <v>137.1</v>
      </c>
      <c r="E40" s="48">
        <v>177.2</v>
      </c>
      <c r="F40" s="48">
        <v>122.2</v>
      </c>
      <c r="G40" s="48">
        <v>189.9</v>
      </c>
      <c r="H40" s="48">
        <v>142</v>
      </c>
      <c r="I40" s="48">
        <v>142.69999999999999</v>
      </c>
    </row>
    <row r="41" spans="1:10" x14ac:dyDescent="0.25">
      <c r="A41" s="33">
        <v>2019</v>
      </c>
      <c r="B41" s="47">
        <v>129.6</v>
      </c>
      <c r="C41" s="47">
        <v>153.4</v>
      </c>
      <c r="D41" s="47">
        <v>140.9</v>
      </c>
      <c r="E41" s="47">
        <v>181</v>
      </c>
      <c r="F41" s="47">
        <v>126.1</v>
      </c>
      <c r="G41" s="47">
        <v>199.2</v>
      </c>
      <c r="H41" s="47">
        <v>148.1</v>
      </c>
      <c r="I41" s="47">
        <v>147.30000000000001</v>
      </c>
    </row>
    <row r="42" spans="1:10" x14ac:dyDescent="0.25">
      <c r="A42" s="37">
        <v>2020</v>
      </c>
      <c r="B42" s="48">
        <v>137.9</v>
      </c>
      <c r="C42" s="48">
        <v>169.9</v>
      </c>
      <c r="D42" s="48">
        <v>148.6</v>
      </c>
      <c r="E42" s="48">
        <v>204.4</v>
      </c>
      <c r="F42" s="48">
        <v>131.69999999999999</v>
      </c>
      <c r="G42" s="48">
        <v>217.6</v>
      </c>
      <c r="H42" s="48">
        <v>156.30000000000001</v>
      </c>
      <c r="I42" s="48">
        <v>159.6</v>
      </c>
    </row>
    <row r="43" spans="1:10" x14ac:dyDescent="0.25">
      <c r="A43" s="33">
        <v>2021</v>
      </c>
      <c r="B43" s="47">
        <v>147.80000000000001</v>
      </c>
      <c r="C43" s="47">
        <v>186.5</v>
      </c>
      <c r="D43" s="47">
        <v>152.6</v>
      </c>
      <c r="E43" s="47">
        <v>221.1</v>
      </c>
      <c r="F43" s="47">
        <v>138.6</v>
      </c>
      <c r="G43" s="47">
        <v>215.9</v>
      </c>
      <c r="H43" s="47">
        <v>162.80000000000001</v>
      </c>
      <c r="I43" s="47">
        <v>171.7</v>
      </c>
    </row>
    <row r="44" spans="1:10" x14ac:dyDescent="0.25">
      <c r="A44" s="37">
        <v>2022</v>
      </c>
      <c r="B44" s="48">
        <v>174.5</v>
      </c>
      <c r="C44" s="48">
        <v>234.9</v>
      </c>
      <c r="D44" s="48">
        <v>165.5</v>
      </c>
      <c r="E44" s="48">
        <v>251.7</v>
      </c>
      <c r="F44" s="48">
        <v>161.30000000000001</v>
      </c>
      <c r="G44" s="48">
        <v>215.2</v>
      </c>
      <c r="H44" s="48">
        <v>184.3</v>
      </c>
      <c r="I44" s="48">
        <v>190.9</v>
      </c>
    </row>
    <row r="45" spans="1:10" x14ac:dyDescent="0.25">
      <c r="A45" s="43">
        <v>2023</v>
      </c>
      <c r="B45" s="49">
        <v>197.2</v>
      </c>
      <c r="C45" s="49">
        <v>279.89999999999998</v>
      </c>
      <c r="D45" s="49">
        <v>176.9</v>
      </c>
      <c r="E45" s="49">
        <v>287.89999999999998</v>
      </c>
      <c r="F45" s="49">
        <v>178.6</v>
      </c>
      <c r="G45" s="49">
        <v>222.4</v>
      </c>
      <c r="H45" s="49">
        <v>201.6</v>
      </c>
      <c r="I45" s="49">
        <v>212.1</v>
      </c>
    </row>
    <row r="46" spans="1:10" x14ac:dyDescent="0.25">
      <c r="A46" s="45">
        <v>2024</v>
      </c>
      <c r="B46" s="50">
        <v>200.6</v>
      </c>
      <c r="C46" s="50">
        <v>299.2</v>
      </c>
      <c r="D46" s="50">
        <v>182.9</v>
      </c>
      <c r="E46" s="50">
        <v>322.10000000000002</v>
      </c>
      <c r="F46" s="50">
        <v>202.9</v>
      </c>
      <c r="G46" s="50">
        <v>241.5</v>
      </c>
      <c r="H46" s="50">
        <v>222.9</v>
      </c>
      <c r="I46" s="50">
        <v>236.3</v>
      </c>
    </row>
    <row r="48" spans="1:10" x14ac:dyDescent="0.25">
      <c r="A48" s="4" t="s">
        <v>488</v>
      </c>
      <c r="B48" s="4"/>
      <c r="C48" s="4"/>
      <c r="D48" s="4"/>
      <c r="E48" s="4"/>
      <c r="F48" s="4"/>
      <c r="G48" s="4"/>
      <c r="H48" s="4"/>
      <c r="I48" s="4"/>
      <c r="J48" s="4"/>
    </row>
    <row r="49" spans="1:10" x14ac:dyDescent="0.25">
      <c r="A49" s="3" t="s">
        <v>489</v>
      </c>
      <c r="B49" s="3"/>
      <c r="C49" s="3"/>
      <c r="D49" s="3"/>
      <c r="E49" s="3"/>
      <c r="F49" s="3"/>
      <c r="G49" s="3"/>
      <c r="H49" s="3"/>
      <c r="I49" s="3"/>
      <c r="J49" s="3"/>
    </row>
    <row r="50" spans="1:10" x14ac:dyDescent="0.25">
      <c r="A50" s="2" t="s">
        <v>490</v>
      </c>
      <c r="B50" s="2"/>
      <c r="C50" s="2"/>
      <c r="D50" s="2"/>
      <c r="E50" s="2"/>
      <c r="F50" s="2"/>
      <c r="G50" s="2"/>
      <c r="H50" s="2"/>
      <c r="I50" s="2"/>
      <c r="J50" s="2"/>
    </row>
    <row r="52" spans="1:10" x14ac:dyDescent="0.25">
      <c r="A52" s="1" t="s">
        <v>491</v>
      </c>
      <c r="B52" s="1"/>
      <c r="C52" s="1"/>
      <c r="D52" s="1"/>
      <c r="E52" s="1"/>
      <c r="F52" s="1"/>
      <c r="G52" s="1"/>
      <c r="H52" s="1"/>
      <c r="I52" s="1"/>
      <c r="J52" s="1"/>
    </row>
    <row r="53" spans="1:10" x14ac:dyDescent="0.25">
      <c r="A53" s="6" t="s">
        <v>492</v>
      </c>
      <c r="B53" s="6"/>
      <c r="C53" s="6"/>
      <c r="D53" s="6"/>
      <c r="E53" s="6"/>
      <c r="F53" s="6"/>
      <c r="G53" s="6"/>
      <c r="H53" s="6"/>
      <c r="I53" s="6"/>
      <c r="J53" s="6"/>
    </row>
    <row r="54" spans="1:10" x14ac:dyDescent="0.25">
      <c r="A54" s="6" t="s">
        <v>493</v>
      </c>
      <c r="B54" s="6"/>
      <c r="C54" s="6"/>
      <c r="D54" s="6"/>
      <c r="E54" s="6"/>
      <c r="F54" s="6"/>
      <c r="G54" s="6"/>
      <c r="H54" s="6"/>
      <c r="I54" s="6"/>
      <c r="J54" s="6"/>
    </row>
    <row r="55" spans="1:10" x14ac:dyDescent="0.25">
      <c r="A55" s="6" t="s">
        <v>494</v>
      </c>
      <c r="B55" s="6"/>
      <c r="C55" s="6"/>
      <c r="D55" s="6"/>
      <c r="E55" s="6"/>
      <c r="F55" s="6"/>
      <c r="G55" s="6"/>
      <c r="H55" s="6"/>
      <c r="I55" s="6"/>
      <c r="J55" s="6"/>
    </row>
    <row r="56" spans="1:10" x14ac:dyDescent="0.25">
      <c r="A56" s="6" t="s">
        <v>495</v>
      </c>
      <c r="B56" s="6"/>
      <c r="C56" s="6"/>
      <c r="D56" s="6"/>
      <c r="E56" s="6"/>
      <c r="F56" s="6"/>
      <c r="G56" s="6"/>
      <c r="H56" s="6"/>
      <c r="I56" s="6"/>
      <c r="J56" s="6"/>
    </row>
    <row r="57" spans="1:10" x14ac:dyDescent="0.25">
      <c r="A57" s="6" t="s">
        <v>496</v>
      </c>
      <c r="B57" s="6"/>
      <c r="C57" s="6"/>
      <c r="D57" s="6"/>
      <c r="E57" s="6"/>
      <c r="F57" s="6"/>
      <c r="G57" s="6"/>
      <c r="H57" s="6"/>
      <c r="I57" s="6"/>
      <c r="J57" s="6"/>
    </row>
    <row r="58" spans="1:10" x14ac:dyDescent="0.25">
      <c r="A58" s="6" t="s">
        <v>497</v>
      </c>
      <c r="B58" s="6"/>
      <c r="C58" s="6"/>
      <c r="D58" s="6"/>
      <c r="E58" s="6"/>
      <c r="F58" s="6"/>
      <c r="G58" s="6"/>
      <c r="H58" s="6"/>
      <c r="I58" s="6"/>
      <c r="J58" s="6"/>
    </row>
  </sheetData>
  <mergeCells count="15">
    <mergeCell ref="A54:J54"/>
    <mergeCell ref="A55:J55"/>
    <mergeCell ref="A56:J56"/>
    <mergeCell ref="A57:J57"/>
    <mergeCell ref="A58:J58"/>
    <mergeCell ref="A48:J48"/>
    <mergeCell ref="A49:J49"/>
    <mergeCell ref="A50:J50"/>
    <mergeCell ref="A52:J52"/>
    <mergeCell ref="A53:J53"/>
    <mergeCell ref="A1:J1"/>
    <mergeCell ref="A2:J2"/>
    <mergeCell ref="A3:J3"/>
    <mergeCell ref="A5:J5"/>
    <mergeCell ref="A27:J27"/>
  </mergeCells>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31F34"/>
  </sheetPr>
  <dimension ref="A1:C33"/>
  <sheetViews>
    <sheetView zoomScaleNormal="100" workbookViewId="0">
      <selection sqref="A1:C1"/>
    </sheetView>
  </sheetViews>
  <sheetFormatPr defaultColWidth="8.7109375" defaultRowHeight="15" x14ac:dyDescent="0.25"/>
  <cols>
    <col min="1" max="1" width="30" customWidth="1"/>
    <col min="2" max="2" width="27" customWidth="1"/>
    <col min="3" max="3" width="19" customWidth="1"/>
  </cols>
  <sheetData>
    <row r="1" spans="1:3" ht="17.25" customHeight="1" x14ac:dyDescent="0.25">
      <c r="A1" s="12" t="s">
        <v>69</v>
      </c>
      <c r="B1" s="12"/>
      <c r="C1" s="12"/>
    </row>
    <row r="3" spans="1:3" ht="26.25" customHeight="1" x14ac:dyDescent="0.25">
      <c r="A3" s="13" t="s">
        <v>70</v>
      </c>
      <c r="B3" s="13" t="s">
        <v>71</v>
      </c>
      <c r="C3" s="13" t="s">
        <v>72</v>
      </c>
    </row>
    <row r="4" spans="1:3" ht="15" customHeight="1" x14ac:dyDescent="0.25">
      <c r="A4" s="15">
        <v>1880</v>
      </c>
      <c r="B4" s="16">
        <v>-0.16</v>
      </c>
      <c r="C4" s="16">
        <v>-0.12</v>
      </c>
    </row>
    <row r="5" spans="1:3" ht="15" customHeight="1" x14ac:dyDescent="0.25">
      <c r="A5" s="15">
        <v>1890</v>
      </c>
      <c r="B5" s="16">
        <v>-0.26</v>
      </c>
      <c r="C5" s="16">
        <v>-0.25</v>
      </c>
    </row>
    <row r="6" spans="1:3" ht="15" customHeight="1" x14ac:dyDescent="0.25">
      <c r="A6" s="15">
        <v>1900</v>
      </c>
      <c r="B6" s="16">
        <v>-0.08</v>
      </c>
      <c r="C6" s="16">
        <v>-7.0000000000000007E-2</v>
      </c>
    </row>
    <row r="7" spans="1:3" ht="15" customHeight="1" x14ac:dyDescent="0.25">
      <c r="A7" s="15">
        <v>1910</v>
      </c>
      <c r="B7" s="16">
        <v>-0.27</v>
      </c>
      <c r="C7" s="16">
        <v>-0.28000000000000003</v>
      </c>
    </row>
    <row r="8" spans="1:3" ht="15" customHeight="1" x14ac:dyDescent="0.25">
      <c r="A8" s="15">
        <v>1920</v>
      </c>
      <c r="B8" s="16">
        <v>-0.18</v>
      </c>
      <c r="C8" s="16">
        <v>-0.2</v>
      </c>
    </row>
    <row r="9" spans="1:3" ht="15" customHeight="1" x14ac:dyDescent="0.25">
      <c r="A9" s="15">
        <v>1930</v>
      </c>
      <c r="B9" s="16">
        <v>-0.03</v>
      </c>
      <c r="C9" s="16">
        <v>-7.0000000000000007E-2</v>
      </c>
    </row>
    <row r="10" spans="1:3" ht="15" customHeight="1" x14ac:dyDescent="0.25">
      <c r="A10" s="15">
        <v>1940</v>
      </c>
      <c r="B10" s="16">
        <v>0.13</v>
      </c>
      <c r="C10" s="16">
        <v>0.1</v>
      </c>
    </row>
    <row r="11" spans="1:3" ht="15" customHeight="1" x14ac:dyDescent="0.25">
      <c r="A11" s="15">
        <v>1950</v>
      </c>
      <c r="B11" s="16">
        <v>-0.16</v>
      </c>
      <c r="C11" s="16">
        <v>-0.16</v>
      </c>
    </row>
    <row r="12" spans="1:3" ht="15" customHeight="1" x14ac:dyDescent="0.25">
      <c r="A12" s="15">
        <v>1960</v>
      </c>
      <c r="B12" s="16">
        <v>0.03</v>
      </c>
      <c r="C12" s="16">
        <v>0.01</v>
      </c>
    </row>
    <row r="13" spans="1:3" ht="15" customHeight="1" x14ac:dyDescent="0.25">
      <c r="A13" s="15">
        <v>1970</v>
      </c>
      <c r="B13" s="16">
        <v>0</v>
      </c>
      <c r="C13" s="16">
        <v>-0.01</v>
      </c>
    </row>
    <row r="14" spans="1:3" ht="15" customHeight="1" x14ac:dyDescent="0.25">
      <c r="A14" s="15">
        <v>1980</v>
      </c>
      <c r="B14" s="16">
        <v>0.27</v>
      </c>
      <c r="C14" s="16">
        <v>0.25</v>
      </c>
    </row>
    <row r="15" spans="1:3" ht="15" customHeight="1" x14ac:dyDescent="0.25">
      <c r="A15" s="15">
        <v>1990</v>
      </c>
      <c r="B15" s="16">
        <v>0.45</v>
      </c>
      <c r="C15" s="16">
        <v>0.42</v>
      </c>
    </row>
    <row r="16" spans="1:3" ht="15" customHeight="1" x14ac:dyDescent="0.25">
      <c r="A16" s="15">
        <v>2000</v>
      </c>
      <c r="B16" s="16">
        <v>0.4</v>
      </c>
      <c r="C16" s="16">
        <v>0.39</v>
      </c>
    </row>
    <row r="17" spans="1:3" ht="15" customHeight="1" x14ac:dyDescent="0.25">
      <c r="A17" s="15">
        <v>2005</v>
      </c>
      <c r="B17" s="16">
        <v>0.68</v>
      </c>
      <c r="C17" s="16">
        <v>0.67</v>
      </c>
    </row>
    <row r="18" spans="1:3" ht="15" customHeight="1" x14ac:dyDescent="0.25">
      <c r="A18" s="15">
        <v>2010</v>
      </c>
      <c r="B18" s="16">
        <v>0.72</v>
      </c>
      <c r="C18" s="16">
        <v>0.7</v>
      </c>
    </row>
    <row r="19" spans="1:3" ht="15" customHeight="1" x14ac:dyDescent="0.25">
      <c r="A19" s="15">
        <v>2014</v>
      </c>
      <c r="B19" s="16">
        <v>0.75</v>
      </c>
      <c r="C19" s="16">
        <v>0.74</v>
      </c>
    </row>
    <row r="20" spans="1:3" ht="15" customHeight="1" x14ac:dyDescent="0.25">
      <c r="A20" s="15">
        <v>2015</v>
      </c>
      <c r="B20" s="16">
        <v>0.87</v>
      </c>
      <c r="C20" s="16">
        <v>0.9</v>
      </c>
    </row>
    <row r="21" spans="1:3" ht="15" customHeight="1" x14ac:dyDescent="0.25">
      <c r="A21" s="15">
        <v>2016</v>
      </c>
      <c r="B21" s="16">
        <v>1.02</v>
      </c>
      <c r="C21" s="16">
        <v>1</v>
      </c>
    </row>
    <row r="22" spans="1:3" ht="15" customHeight="1" x14ac:dyDescent="0.25">
      <c r="A22" s="15">
        <v>2017</v>
      </c>
      <c r="B22" s="16">
        <v>0.92</v>
      </c>
      <c r="C22" s="16">
        <v>0.91</v>
      </c>
    </row>
    <row r="23" spans="1:3" ht="15" customHeight="1" x14ac:dyDescent="0.25">
      <c r="A23" s="15">
        <v>2018</v>
      </c>
      <c r="B23" s="16">
        <v>0.85</v>
      </c>
      <c r="C23" s="16">
        <v>0.83</v>
      </c>
    </row>
    <row r="24" spans="1:3" ht="15" customHeight="1" x14ac:dyDescent="0.25">
      <c r="A24" s="15">
        <v>2019</v>
      </c>
      <c r="B24" s="16">
        <v>0.98</v>
      </c>
      <c r="C24" s="16">
        <v>0.95</v>
      </c>
    </row>
    <row r="25" spans="1:3" ht="15" customHeight="1" x14ac:dyDescent="0.25">
      <c r="A25" s="15">
        <v>2020</v>
      </c>
      <c r="B25" s="16">
        <v>1.02</v>
      </c>
      <c r="C25" s="16">
        <v>0.98</v>
      </c>
    </row>
    <row r="26" spans="1:3" ht="15" customHeight="1" x14ac:dyDescent="0.25">
      <c r="A26" s="15">
        <v>2021</v>
      </c>
      <c r="B26" s="16">
        <v>0.85</v>
      </c>
      <c r="C26" s="16">
        <v>0.84</v>
      </c>
    </row>
    <row r="27" spans="1:3" ht="15" customHeight="1" x14ac:dyDescent="0.25">
      <c r="A27" s="15">
        <v>2022</v>
      </c>
      <c r="B27" s="16">
        <v>0.89</v>
      </c>
      <c r="C27" s="16">
        <v>0.86</v>
      </c>
    </row>
    <row r="28" spans="1:3" ht="15" customHeight="1" x14ac:dyDescent="0.25">
      <c r="A28" s="15">
        <v>2023</v>
      </c>
      <c r="B28" s="16">
        <v>1.18</v>
      </c>
      <c r="C28" s="16">
        <v>1.19</v>
      </c>
    </row>
    <row r="29" spans="1:3" ht="15" customHeight="1" x14ac:dyDescent="0.25">
      <c r="A29" s="15">
        <v>2024</v>
      </c>
      <c r="B29" s="16">
        <v>1.28</v>
      </c>
      <c r="C29" s="16">
        <v>1.29</v>
      </c>
    </row>
    <row r="30" spans="1:3" ht="15" customHeight="1" x14ac:dyDescent="0.25">
      <c r="A30" s="15">
        <v>2025</v>
      </c>
      <c r="B30" s="16">
        <v>1.19</v>
      </c>
      <c r="C30" s="16"/>
    </row>
    <row r="32" spans="1:3" ht="15" customHeight="1" x14ac:dyDescent="0.25">
      <c r="A32" s="11" t="s">
        <v>73</v>
      </c>
      <c r="B32" s="11"/>
      <c r="C32" s="11"/>
    </row>
    <row r="33" spans="1:3" ht="15" customHeight="1" x14ac:dyDescent="0.25">
      <c r="A33" s="11" t="s">
        <v>74</v>
      </c>
      <c r="B33" s="11"/>
      <c r="C33" s="11"/>
    </row>
  </sheetData>
  <mergeCells count="3">
    <mergeCell ref="A1:C1"/>
    <mergeCell ref="A32:C32"/>
    <mergeCell ref="A33:C33"/>
  </mergeCells>
  <pageMargins left="0.75" right="0.75" top="1" bottom="1"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31F34"/>
  </sheetPr>
  <dimension ref="A1:C28"/>
  <sheetViews>
    <sheetView zoomScaleNormal="100" workbookViewId="0">
      <selection sqref="A1:C1"/>
    </sheetView>
  </sheetViews>
  <sheetFormatPr defaultColWidth="8.7109375" defaultRowHeight="15" x14ac:dyDescent="0.25"/>
  <cols>
    <col min="1" max="1" width="10" customWidth="1"/>
    <col min="2" max="2" width="32" customWidth="1"/>
    <col min="3" max="3" width="55" customWidth="1"/>
  </cols>
  <sheetData>
    <row r="1" spans="1:3" ht="17.25" customHeight="1" x14ac:dyDescent="0.25">
      <c r="A1" s="12" t="s">
        <v>75</v>
      </c>
      <c r="B1" s="12"/>
      <c r="C1" s="12"/>
    </row>
    <row r="3" spans="1:3" ht="26.25" customHeight="1" x14ac:dyDescent="0.25">
      <c r="A3" s="13" t="s">
        <v>70</v>
      </c>
      <c r="B3" s="13" t="s">
        <v>76</v>
      </c>
      <c r="C3" s="13" t="s">
        <v>77</v>
      </c>
    </row>
    <row r="4" spans="1:3" ht="15" customHeight="1" x14ac:dyDescent="0.25">
      <c r="A4" s="15">
        <v>1750</v>
      </c>
      <c r="B4" s="15">
        <v>280</v>
      </c>
      <c r="C4" s="14" t="s">
        <v>78</v>
      </c>
    </row>
    <row r="5" spans="1:3" ht="15" customHeight="1" x14ac:dyDescent="0.25">
      <c r="A5" s="15">
        <v>1850</v>
      </c>
      <c r="B5" s="15">
        <v>285</v>
      </c>
      <c r="C5" s="14" t="s">
        <v>79</v>
      </c>
    </row>
    <row r="6" spans="1:3" ht="15" customHeight="1" x14ac:dyDescent="0.25">
      <c r="A6" s="15">
        <v>1900</v>
      </c>
      <c r="B6" s="15">
        <v>296</v>
      </c>
      <c r="C6" s="14" t="s">
        <v>80</v>
      </c>
    </row>
    <row r="7" spans="1:3" ht="15" customHeight="1" x14ac:dyDescent="0.25">
      <c r="A7" s="15">
        <v>1958</v>
      </c>
      <c r="B7" s="15">
        <v>315</v>
      </c>
      <c r="C7" s="14" t="s">
        <v>81</v>
      </c>
    </row>
    <row r="8" spans="1:3" ht="15" customHeight="1" x14ac:dyDescent="0.25">
      <c r="A8" s="15">
        <v>1960</v>
      </c>
      <c r="B8" s="15">
        <v>317</v>
      </c>
      <c r="C8" s="14" t="s">
        <v>82</v>
      </c>
    </row>
    <row r="9" spans="1:3" ht="15" customHeight="1" x14ac:dyDescent="0.25">
      <c r="A9" s="15">
        <v>1970</v>
      </c>
      <c r="B9" s="15">
        <v>326</v>
      </c>
      <c r="C9" s="14" t="s">
        <v>82</v>
      </c>
    </row>
    <row r="10" spans="1:3" ht="15" customHeight="1" x14ac:dyDescent="0.25">
      <c r="A10" s="15">
        <v>1980</v>
      </c>
      <c r="B10" s="15">
        <v>339</v>
      </c>
      <c r="C10" s="14" t="s">
        <v>82</v>
      </c>
    </row>
    <row r="11" spans="1:3" ht="15" customHeight="1" x14ac:dyDescent="0.25">
      <c r="A11" s="15">
        <v>1990</v>
      </c>
      <c r="B11" s="15">
        <v>354</v>
      </c>
      <c r="C11" s="14" t="s">
        <v>82</v>
      </c>
    </row>
    <row r="12" spans="1:3" ht="15" customHeight="1" x14ac:dyDescent="0.25">
      <c r="A12" s="15">
        <v>2000</v>
      </c>
      <c r="B12" s="15">
        <v>369</v>
      </c>
      <c r="C12" s="14" t="s">
        <v>82</v>
      </c>
    </row>
    <row r="13" spans="1:3" ht="15" customHeight="1" x14ac:dyDescent="0.25">
      <c r="A13" s="15">
        <v>2005</v>
      </c>
      <c r="B13" s="15">
        <v>380</v>
      </c>
      <c r="C13" s="14" t="s">
        <v>82</v>
      </c>
    </row>
    <row r="14" spans="1:3" ht="15" customHeight="1" x14ac:dyDescent="0.25">
      <c r="A14" s="15">
        <v>2010</v>
      </c>
      <c r="B14" s="15">
        <v>390</v>
      </c>
      <c r="C14" s="14" t="s">
        <v>82</v>
      </c>
    </row>
    <row r="15" spans="1:3" ht="15" customHeight="1" x14ac:dyDescent="0.25">
      <c r="A15" s="15">
        <v>2015</v>
      </c>
      <c r="B15" s="15">
        <v>401</v>
      </c>
      <c r="C15" s="14" t="s">
        <v>83</v>
      </c>
    </row>
    <row r="16" spans="1:3" ht="15" customHeight="1" x14ac:dyDescent="0.25">
      <c r="A16" s="15">
        <v>2016</v>
      </c>
      <c r="B16" s="15">
        <v>404</v>
      </c>
      <c r="C16" s="14" t="s">
        <v>82</v>
      </c>
    </row>
    <row r="17" spans="1:3" ht="15" customHeight="1" x14ac:dyDescent="0.25">
      <c r="A17" s="15">
        <v>2017</v>
      </c>
      <c r="B17" s="15">
        <v>407</v>
      </c>
      <c r="C17" s="14" t="s">
        <v>82</v>
      </c>
    </row>
    <row r="18" spans="1:3" ht="15" customHeight="1" x14ac:dyDescent="0.25">
      <c r="A18" s="15">
        <v>2018</v>
      </c>
      <c r="B18" s="15">
        <v>409</v>
      </c>
      <c r="C18" s="14" t="s">
        <v>82</v>
      </c>
    </row>
    <row r="19" spans="1:3" ht="15" customHeight="1" x14ac:dyDescent="0.25">
      <c r="A19" s="15">
        <v>2019</v>
      </c>
      <c r="B19" s="15">
        <v>412</v>
      </c>
      <c r="C19" s="14" t="s">
        <v>82</v>
      </c>
    </row>
    <row r="20" spans="1:3" ht="15" customHeight="1" x14ac:dyDescent="0.25">
      <c r="A20" s="15">
        <v>2020</v>
      </c>
      <c r="B20" s="15">
        <v>414</v>
      </c>
      <c r="C20" s="14" t="s">
        <v>82</v>
      </c>
    </row>
    <row r="21" spans="1:3" ht="15" customHeight="1" x14ac:dyDescent="0.25">
      <c r="A21" s="15">
        <v>2021</v>
      </c>
      <c r="B21" s="15">
        <v>417</v>
      </c>
      <c r="C21" s="14" t="s">
        <v>82</v>
      </c>
    </row>
    <row r="22" spans="1:3" ht="15" customHeight="1" x14ac:dyDescent="0.25">
      <c r="A22" s="15">
        <v>2022</v>
      </c>
      <c r="B22" s="15">
        <v>419</v>
      </c>
      <c r="C22" s="14" t="s">
        <v>82</v>
      </c>
    </row>
    <row r="23" spans="1:3" ht="15" customHeight="1" x14ac:dyDescent="0.25">
      <c r="A23" s="15">
        <v>2023</v>
      </c>
      <c r="B23" s="15">
        <v>421</v>
      </c>
      <c r="C23" s="14" t="s">
        <v>82</v>
      </c>
    </row>
    <row r="24" spans="1:3" ht="15" customHeight="1" x14ac:dyDescent="0.25">
      <c r="A24" s="15">
        <v>2024</v>
      </c>
      <c r="B24" s="15">
        <v>425</v>
      </c>
      <c r="C24" s="14" t="s">
        <v>84</v>
      </c>
    </row>
    <row r="25" spans="1:3" ht="15" customHeight="1" x14ac:dyDescent="0.25">
      <c r="A25" s="15">
        <v>2025</v>
      </c>
      <c r="B25" s="15">
        <v>430</v>
      </c>
      <c r="C25" s="14" t="s">
        <v>85</v>
      </c>
    </row>
    <row r="27" spans="1:3" ht="15" customHeight="1" x14ac:dyDescent="0.25">
      <c r="A27" s="11" t="s">
        <v>86</v>
      </c>
      <c r="B27" s="11"/>
      <c r="C27" s="11"/>
    </row>
    <row r="28" spans="1:3" ht="15" customHeight="1" x14ac:dyDescent="0.25">
      <c r="A28" s="11" t="s">
        <v>87</v>
      </c>
      <c r="B28" s="11"/>
      <c r="C28" s="11"/>
    </row>
  </sheetData>
  <mergeCells count="3">
    <mergeCell ref="A1:C1"/>
    <mergeCell ref="A27:C27"/>
    <mergeCell ref="A28:C28"/>
  </mergeCells>
  <pageMargins left="0.75" right="0.75" top="1" bottom="1"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31F34"/>
  </sheetPr>
  <dimension ref="A1:C27"/>
  <sheetViews>
    <sheetView zoomScaleNormal="100" workbookViewId="0">
      <selection sqref="A1:C1"/>
    </sheetView>
  </sheetViews>
  <sheetFormatPr defaultColWidth="8.7109375" defaultRowHeight="15" x14ac:dyDescent="0.25"/>
  <cols>
    <col min="1" max="2" width="52" customWidth="1"/>
    <col min="3" max="3" width="45" customWidth="1"/>
  </cols>
  <sheetData>
    <row r="1" spans="1:3" ht="17.25" customHeight="1" x14ac:dyDescent="0.25">
      <c r="A1" s="12" t="s">
        <v>88</v>
      </c>
      <c r="B1" s="12"/>
      <c r="C1" s="12"/>
    </row>
    <row r="2" spans="1:3" ht="42" customHeight="1" x14ac:dyDescent="0.25">
      <c r="A2" s="10" t="s">
        <v>89</v>
      </c>
      <c r="B2" s="10"/>
      <c r="C2" s="10"/>
    </row>
    <row r="4" spans="1:3" ht="15" customHeight="1" x14ac:dyDescent="0.25">
      <c r="A4" s="17" t="s">
        <v>90</v>
      </c>
      <c r="B4" s="17" t="s">
        <v>91</v>
      </c>
      <c r="C4" s="17" t="s">
        <v>92</v>
      </c>
    </row>
    <row r="5" spans="1:3" ht="15" customHeight="1" x14ac:dyDescent="0.25">
      <c r="A5" s="18" t="s">
        <v>93</v>
      </c>
      <c r="B5" s="18"/>
      <c r="C5" s="18"/>
    </row>
    <row r="6" spans="1:3" ht="15" customHeight="1" x14ac:dyDescent="0.25">
      <c r="A6" s="14" t="s">
        <v>94</v>
      </c>
      <c r="B6" s="14" t="s">
        <v>95</v>
      </c>
      <c r="C6" s="14" t="s">
        <v>96</v>
      </c>
    </row>
    <row r="7" spans="1:3" ht="15" customHeight="1" x14ac:dyDescent="0.25">
      <c r="A7" s="14" t="s">
        <v>97</v>
      </c>
      <c r="B7" s="14" t="s">
        <v>98</v>
      </c>
      <c r="C7" s="14" t="s">
        <v>99</v>
      </c>
    </row>
    <row r="8" spans="1:3" ht="15" customHeight="1" x14ac:dyDescent="0.25">
      <c r="A8" s="14" t="s">
        <v>100</v>
      </c>
      <c r="B8" s="14" t="s">
        <v>101</v>
      </c>
      <c r="C8" s="14" t="s">
        <v>102</v>
      </c>
    </row>
    <row r="9" spans="1:3" ht="15" customHeight="1" x14ac:dyDescent="0.25">
      <c r="A9" s="14" t="s">
        <v>103</v>
      </c>
      <c r="B9" s="14" t="s">
        <v>104</v>
      </c>
      <c r="C9" s="14" t="s">
        <v>102</v>
      </c>
    </row>
    <row r="10" spans="1:3" ht="15" customHeight="1" x14ac:dyDescent="0.25">
      <c r="A10" s="14" t="s">
        <v>105</v>
      </c>
      <c r="B10" s="14" t="s">
        <v>106</v>
      </c>
      <c r="C10" s="14" t="s">
        <v>107</v>
      </c>
    </row>
    <row r="11" spans="1:3" ht="15" customHeight="1" x14ac:dyDescent="0.25">
      <c r="A11" s="14"/>
      <c r="B11" s="14"/>
      <c r="C11" s="14"/>
    </row>
    <row r="12" spans="1:3" ht="15" customHeight="1" x14ac:dyDescent="0.25">
      <c r="A12" s="18" t="s">
        <v>108</v>
      </c>
      <c r="B12" s="18"/>
      <c r="C12" s="18"/>
    </row>
    <row r="13" spans="1:3" ht="15" customHeight="1" x14ac:dyDescent="0.25">
      <c r="A13" s="14" t="s">
        <v>109</v>
      </c>
      <c r="B13" s="14" t="s">
        <v>110</v>
      </c>
      <c r="C13" s="14" t="s">
        <v>111</v>
      </c>
    </row>
    <row r="14" spans="1:3" ht="15" customHeight="1" x14ac:dyDescent="0.25">
      <c r="A14" s="14" t="s">
        <v>112</v>
      </c>
      <c r="B14" s="14" t="s">
        <v>113</v>
      </c>
      <c r="C14" s="14" t="s">
        <v>111</v>
      </c>
    </row>
    <row r="15" spans="1:3" ht="15" customHeight="1" x14ac:dyDescent="0.25">
      <c r="A15" s="14" t="s">
        <v>114</v>
      </c>
      <c r="B15" s="14" t="s">
        <v>115</v>
      </c>
      <c r="C15" s="14" t="s">
        <v>116</v>
      </c>
    </row>
    <row r="16" spans="1:3" ht="15" customHeight="1" x14ac:dyDescent="0.25">
      <c r="A16" s="14" t="s">
        <v>117</v>
      </c>
      <c r="B16" s="14" t="s">
        <v>118</v>
      </c>
      <c r="C16" s="14" t="s">
        <v>107</v>
      </c>
    </row>
    <row r="17" spans="1:3" ht="15" customHeight="1" x14ac:dyDescent="0.25">
      <c r="A17" s="14"/>
      <c r="B17" s="14"/>
      <c r="C17" s="14"/>
    </row>
    <row r="18" spans="1:3" ht="15" customHeight="1" x14ac:dyDescent="0.25">
      <c r="A18" s="18" t="s">
        <v>119</v>
      </c>
      <c r="B18" s="18"/>
      <c r="C18" s="18"/>
    </row>
    <row r="19" spans="1:3" ht="15" customHeight="1" x14ac:dyDescent="0.25">
      <c r="A19" s="14" t="s">
        <v>120</v>
      </c>
      <c r="B19" s="14" t="s">
        <v>121</v>
      </c>
      <c r="C19" s="14" t="s">
        <v>122</v>
      </c>
    </row>
    <row r="20" spans="1:3" ht="15" customHeight="1" x14ac:dyDescent="0.25">
      <c r="A20" s="14" t="s">
        <v>123</v>
      </c>
      <c r="B20" s="14" t="s">
        <v>124</v>
      </c>
      <c r="C20" s="14" t="s">
        <v>125</v>
      </c>
    </row>
    <row r="21" spans="1:3" ht="15" customHeight="1" x14ac:dyDescent="0.25">
      <c r="A21" s="14" t="s">
        <v>126</v>
      </c>
      <c r="B21" s="14" t="s">
        <v>127</v>
      </c>
      <c r="C21" s="14" t="s">
        <v>122</v>
      </c>
    </row>
    <row r="22" spans="1:3" ht="15" customHeight="1" x14ac:dyDescent="0.25">
      <c r="A22" s="14" t="s">
        <v>128</v>
      </c>
      <c r="B22" s="14" t="s">
        <v>129</v>
      </c>
      <c r="C22" s="14" t="s">
        <v>122</v>
      </c>
    </row>
    <row r="23" spans="1:3" ht="15" customHeight="1" x14ac:dyDescent="0.25">
      <c r="A23" s="14" t="s">
        <v>130</v>
      </c>
      <c r="B23" s="14" t="s">
        <v>131</v>
      </c>
      <c r="C23" s="14" t="s">
        <v>122</v>
      </c>
    </row>
    <row r="24" spans="1:3" ht="15" customHeight="1" x14ac:dyDescent="0.25">
      <c r="A24" s="14" t="s">
        <v>132</v>
      </c>
      <c r="B24" s="14" t="s">
        <v>133</v>
      </c>
      <c r="C24" s="14" t="s">
        <v>122</v>
      </c>
    </row>
    <row r="25" spans="1:3" ht="15" customHeight="1" x14ac:dyDescent="0.25">
      <c r="A25" s="14" t="s">
        <v>134</v>
      </c>
      <c r="B25" s="14" t="s">
        <v>135</v>
      </c>
      <c r="C25" s="14" t="s">
        <v>107</v>
      </c>
    </row>
    <row r="27" spans="1:3" ht="15" customHeight="1" x14ac:dyDescent="0.25">
      <c r="A27" s="11" t="s">
        <v>136</v>
      </c>
      <c r="B27" s="11"/>
      <c r="C27" s="11"/>
    </row>
  </sheetData>
  <mergeCells count="3">
    <mergeCell ref="A1:C1"/>
    <mergeCell ref="A2:C2"/>
    <mergeCell ref="A27:C27"/>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31F34"/>
  </sheetPr>
  <dimension ref="A1:C33"/>
  <sheetViews>
    <sheetView zoomScaleNormal="100" workbookViewId="0">
      <selection sqref="A1:C1"/>
    </sheetView>
  </sheetViews>
  <sheetFormatPr defaultColWidth="8.7109375" defaultRowHeight="15" x14ac:dyDescent="0.25"/>
  <cols>
    <col min="1" max="1" width="50" customWidth="1"/>
    <col min="2" max="2" width="55" customWidth="1"/>
    <col min="3" max="3" width="48" customWidth="1"/>
  </cols>
  <sheetData>
    <row r="1" spans="1:3" ht="17.25" customHeight="1" x14ac:dyDescent="0.25">
      <c r="A1" s="12" t="s">
        <v>137</v>
      </c>
      <c r="B1" s="12"/>
      <c r="C1" s="12"/>
    </row>
    <row r="3" spans="1:3" ht="15" customHeight="1" x14ac:dyDescent="0.25">
      <c r="A3" s="17" t="s">
        <v>90</v>
      </c>
      <c r="B3" s="17" t="s">
        <v>91</v>
      </c>
      <c r="C3" s="17" t="s">
        <v>138</v>
      </c>
    </row>
    <row r="4" spans="1:3" ht="15" customHeight="1" x14ac:dyDescent="0.25">
      <c r="A4" s="18" t="s">
        <v>139</v>
      </c>
      <c r="B4" s="18"/>
      <c r="C4" s="18"/>
    </row>
    <row r="5" spans="1:3" ht="15" customHeight="1" x14ac:dyDescent="0.25">
      <c r="A5" s="14" t="s">
        <v>140</v>
      </c>
      <c r="B5" s="14" t="s">
        <v>141</v>
      </c>
      <c r="C5" s="14" t="s">
        <v>142</v>
      </c>
    </row>
    <row r="6" spans="1:3" ht="15" customHeight="1" x14ac:dyDescent="0.25">
      <c r="A6" s="14" t="s">
        <v>143</v>
      </c>
      <c r="B6" s="14" t="s">
        <v>144</v>
      </c>
      <c r="C6" s="14" t="s">
        <v>145</v>
      </c>
    </row>
    <row r="7" spans="1:3" ht="15" customHeight="1" x14ac:dyDescent="0.25">
      <c r="A7" s="14" t="s">
        <v>146</v>
      </c>
      <c r="B7" s="14" t="s">
        <v>147</v>
      </c>
      <c r="C7" s="14" t="s">
        <v>148</v>
      </c>
    </row>
    <row r="8" spans="1:3" ht="15" customHeight="1" x14ac:dyDescent="0.25">
      <c r="A8" s="14"/>
      <c r="B8" s="14"/>
      <c r="C8" s="14"/>
    </row>
    <row r="9" spans="1:3" ht="15" customHeight="1" x14ac:dyDescent="0.25">
      <c r="A9" s="18" t="s">
        <v>149</v>
      </c>
      <c r="B9" s="18"/>
      <c r="C9" s="18"/>
    </row>
    <row r="10" spans="1:3" ht="15" customHeight="1" x14ac:dyDescent="0.25">
      <c r="A10" s="14" t="s">
        <v>150</v>
      </c>
      <c r="B10" s="14" t="s">
        <v>151</v>
      </c>
      <c r="C10" s="14" t="s">
        <v>152</v>
      </c>
    </row>
    <row r="11" spans="1:3" ht="15" customHeight="1" x14ac:dyDescent="0.25">
      <c r="A11" s="14" t="s">
        <v>153</v>
      </c>
      <c r="B11" s="14" t="s">
        <v>154</v>
      </c>
      <c r="C11" s="14" t="s">
        <v>145</v>
      </c>
    </row>
    <row r="12" spans="1:3" ht="15" customHeight="1" x14ac:dyDescent="0.25">
      <c r="A12" s="14" t="s">
        <v>155</v>
      </c>
      <c r="B12" s="14" t="s">
        <v>156</v>
      </c>
      <c r="C12" s="14" t="s">
        <v>157</v>
      </c>
    </row>
    <row r="13" spans="1:3" ht="15" customHeight="1" x14ac:dyDescent="0.25">
      <c r="A13" s="14" t="s">
        <v>158</v>
      </c>
      <c r="B13" s="14" t="s">
        <v>159</v>
      </c>
      <c r="C13" s="14" t="s">
        <v>160</v>
      </c>
    </row>
    <row r="14" spans="1:3" ht="15" customHeight="1" x14ac:dyDescent="0.25">
      <c r="A14" s="14" t="s">
        <v>161</v>
      </c>
      <c r="B14" s="14" t="s">
        <v>162</v>
      </c>
      <c r="C14" s="14" t="s">
        <v>163</v>
      </c>
    </row>
    <row r="15" spans="1:3" ht="15" customHeight="1" x14ac:dyDescent="0.25">
      <c r="A15" s="14" t="s">
        <v>164</v>
      </c>
      <c r="B15" s="14" t="s">
        <v>165</v>
      </c>
      <c r="C15" s="14" t="s">
        <v>166</v>
      </c>
    </row>
    <row r="16" spans="1:3" ht="15" customHeight="1" x14ac:dyDescent="0.25">
      <c r="A16" s="14"/>
      <c r="B16" s="14"/>
      <c r="C16" s="14"/>
    </row>
    <row r="17" spans="1:3" ht="15" customHeight="1" x14ac:dyDescent="0.25">
      <c r="A17" s="18" t="s">
        <v>167</v>
      </c>
      <c r="B17" s="18"/>
      <c r="C17" s="18"/>
    </row>
    <row r="18" spans="1:3" ht="15" customHeight="1" x14ac:dyDescent="0.25">
      <c r="A18" s="14" t="s">
        <v>150</v>
      </c>
      <c r="B18" s="14" t="s">
        <v>168</v>
      </c>
      <c r="C18" s="14" t="s">
        <v>169</v>
      </c>
    </row>
    <row r="19" spans="1:3" ht="15" customHeight="1" x14ac:dyDescent="0.25">
      <c r="A19" s="14" t="s">
        <v>170</v>
      </c>
      <c r="B19" s="14" t="s">
        <v>171</v>
      </c>
      <c r="C19" s="14" t="s">
        <v>145</v>
      </c>
    </row>
    <row r="20" spans="1:3" ht="15" customHeight="1" x14ac:dyDescent="0.25">
      <c r="A20" s="14" t="s">
        <v>155</v>
      </c>
      <c r="B20" s="14" t="s">
        <v>172</v>
      </c>
      <c r="C20" s="14" t="s">
        <v>173</v>
      </c>
    </row>
    <row r="21" spans="1:3" ht="15" customHeight="1" x14ac:dyDescent="0.25">
      <c r="A21" s="14" t="s">
        <v>158</v>
      </c>
      <c r="B21" s="14" t="s">
        <v>174</v>
      </c>
      <c r="C21" s="14" t="s">
        <v>160</v>
      </c>
    </row>
    <row r="22" spans="1:3" ht="15" customHeight="1" x14ac:dyDescent="0.25">
      <c r="A22" s="14" t="s">
        <v>175</v>
      </c>
      <c r="B22" s="14" t="s">
        <v>176</v>
      </c>
      <c r="C22" s="14" t="s">
        <v>177</v>
      </c>
    </row>
    <row r="23" spans="1:3" ht="15" customHeight="1" x14ac:dyDescent="0.25">
      <c r="A23" s="14"/>
      <c r="B23" s="14"/>
      <c r="C23" s="14"/>
    </row>
    <row r="24" spans="1:3" ht="15" customHeight="1" x14ac:dyDescent="0.25">
      <c r="A24" s="18" t="s">
        <v>178</v>
      </c>
      <c r="B24" s="18"/>
      <c r="C24" s="18"/>
    </row>
    <row r="25" spans="1:3" ht="15" customHeight="1" x14ac:dyDescent="0.25">
      <c r="A25" s="14" t="s">
        <v>179</v>
      </c>
      <c r="B25" s="14" t="s">
        <v>180</v>
      </c>
      <c r="C25" s="14" t="s">
        <v>181</v>
      </c>
    </row>
    <row r="26" spans="1:3" ht="15" customHeight="1" x14ac:dyDescent="0.25">
      <c r="A26" s="14" t="s">
        <v>182</v>
      </c>
      <c r="B26" s="14" t="s">
        <v>183</v>
      </c>
      <c r="C26" s="14" t="s">
        <v>142</v>
      </c>
    </row>
    <row r="27" spans="1:3" ht="15" customHeight="1" x14ac:dyDescent="0.25">
      <c r="A27" s="14" t="s">
        <v>184</v>
      </c>
      <c r="B27" s="14" t="s">
        <v>185</v>
      </c>
      <c r="C27" s="14" t="s">
        <v>186</v>
      </c>
    </row>
    <row r="28" spans="1:3" ht="15" customHeight="1" x14ac:dyDescent="0.25">
      <c r="A28" s="14" t="s">
        <v>187</v>
      </c>
      <c r="B28" s="14" t="s">
        <v>188</v>
      </c>
      <c r="C28" s="14" t="s">
        <v>189</v>
      </c>
    </row>
    <row r="29" spans="1:3" ht="15" customHeight="1" x14ac:dyDescent="0.25">
      <c r="A29" s="14" t="s">
        <v>190</v>
      </c>
      <c r="B29" s="14" t="s">
        <v>191</v>
      </c>
      <c r="C29" s="14" t="s">
        <v>192</v>
      </c>
    </row>
    <row r="30" spans="1:3" ht="15" customHeight="1" x14ac:dyDescent="0.25">
      <c r="A30" s="14" t="s">
        <v>193</v>
      </c>
      <c r="B30" s="14" t="s">
        <v>194</v>
      </c>
      <c r="C30" s="14" t="s">
        <v>192</v>
      </c>
    </row>
    <row r="31" spans="1:3" ht="15" customHeight="1" x14ac:dyDescent="0.25">
      <c r="A31" s="14" t="s">
        <v>195</v>
      </c>
      <c r="B31" s="14" t="s">
        <v>196</v>
      </c>
      <c r="C31" s="14" t="s">
        <v>197</v>
      </c>
    </row>
    <row r="33" spans="1:3" ht="15" customHeight="1" x14ac:dyDescent="0.25">
      <c r="A33" s="11" t="s">
        <v>198</v>
      </c>
      <c r="B33" s="11"/>
      <c r="C33" s="11"/>
    </row>
  </sheetData>
  <mergeCells count="2">
    <mergeCell ref="A1:C1"/>
    <mergeCell ref="A33:C33"/>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31F34"/>
  </sheetPr>
  <dimension ref="A1:D37"/>
  <sheetViews>
    <sheetView zoomScaleNormal="100" workbookViewId="0">
      <selection sqref="A1:D1"/>
    </sheetView>
  </sheetViews>
  <sheetFormatPr defaultColWidth="8.7109375" defaultRowHeight="15" x14ac:dyDescent="0.25"/>
  <cols>
    <col min="1" max="1" width="28" customWidth="1"/>
    <col min="2" max="2" width="18" customWidth="1"/>
    <col min="3" max="3" width="30" customWidth="1"/>
    <col min="4" max="4" width="50" customWidth="1"/>
  </cols>
  <sheetData>
    <row r="1" spans="1:4" ht="17.25" customHeight="1" x14ac:dyDescent="0.25">
      <c r="A1" s="12" t="s">
        <v>199</v>
      </c>
      <c r="B1" s="12"/>
      <c r="C1" s="12"/>
      <c r="D1" s="12"/>
    </row>
    <row r="3" spans="1:4" ht="26.25" customHeight="1" x14ac:dyDescent="0.25">
      <c r="A3" s="13" t="s">
        <v>70</v>
      </c>
      <c r="B3" s="13" t="s">
        <v>200</v>
      </c>
      <c r="C3" s="13" t="s">
        <v>201</v>
      </c>
      <c r="D3" s="13" t="s">
        <v>202</v>
      </c>
    </row>
    <row r="4" spans="1:4" ht="15" customHeight="1" x14ac:dyDescent="0.25">
      <c r="A4" s="15">
        <v>1980</v>
      </c>
      <c r="B4" s="15">
        <v>3</v>
      </c>
      <c r="C4" s="19">
        <v>14</v>
      </c>
      <c r="D4" s="14"/>
    </row>
    <row r="5" spans="1:4" ht="15" customHeight="1" x14ac:dyDescent="0.25">
      <c r="A5" s="15">
        <v>1985</v>
      </c>
      <c r="B5" s="15">
        <v>5</v>
      </c>
      <c r="C5" s="19">
        <v>15</v>
      </c>
      <c r="D5" s="14"/>
    </row>
    <row r="6" spans="1:4" ht="15" customHeight="1" x14ac:dyDescent="0.25">
      <c r="A6" s="15">
        <v>1990</v>
      </c>
      <c r="B6" s="15">
        <v>3</v>
      </c>
      <c r="C6" s="19">
        <v>10</v>
      </c>
      <c r="D6" s="14"/>
    </row>
    <row r="7" spans="1:4" ht="15" customHeight="1" x14ac:dyDescent="0.25">
      <c r="A7" s="15">
        <v>1995</v>
      </c>
      <c r="B7" s="15">
        <v>4</v>
      </c>
      <c r="C7" s="19">
        <v>17</v>
      </c>
      <c r="D7" s="14"/>
    </row>
    <row r="8" spans="1:4" ht="15" customHeight="1" x14ac:dyDescent="0.25">
      <c r="A8" s="15">
        <v>2000</v>
      </c>
      <c r="B8" s="15">
        <v>4</v>
      </c>
      <c r="C8" s="19">
        <v>8</v>
      </c>
      <c r="D8" s="14"/>
    </row>
    <row r="9" spans="1:4" ht="15" customHeight="1" x14ac:dyDescent="0.25">
      <c r="A9" s="15">
        <v>2005</v>
      </c>
      <c r="B9" s="15">
        <v>5</v>
      </c>
      <c r="C9" s="19">
        <v>216</v>
      </c>
      <c r="D9" s="14" t="s">
        <v>203</v>
      </c>
    </row>
    <row r="10" spans="1:4" ht="15" customHeight="1" x14ac:dyDescent="0.25">
      <c r="A10" s="15">
        <v>2008</v>
      </c>
      <c r="B10" s="15">
        <v>8</v>
      </c>
      <c r="C10" s="19">
        <v>47</v>
      </c>
      <c r="D10" s="14" t="s">
        <v>204</v>
      </c>
    </row>
    <row r="11" spans="1:4" ht="15" customHeight="1" x14ac:dyDescent="0.25">
      <c r="A11" s="15">
        <v>2010</v>
      </c>
      <c r="B11" s="15">
        <v>6</v>
      </c>
      <c r="C11" s="19">
        <v>15</v>
      </c>
      <c r="D11" s="14"/>
    </row>
    <row r="12" spans="1:4" ht="15" customHeight="1" x14ac:dyDescent="0.25">
      <c r="A12" s="15">
        <v>2011</v>
      </c>
      <c r="B12" s="15">
        <v>16</v>
      </c>
      <c r="C12" s="19">
        <v>79</v>
      </c>
      <c r="D12" s="14" t="s">
        <v>205</v>
      </c>
    </row>
    <row r="13" spans="1:4" ht="15" customHeight="1" x14ac:dyDescent="0.25">
      <c r="A13" s="15">
        <v>2012</v>
      </c>
      <c r="B13" s="15">
        <v>11</v>
      </c>
      <c r="C13" s="19">
        <v>57</v>
      </c>
      <c r="D13" s="14" t="s">
        <v>206</v>
      </c>
    </row>
    <row r="14" spans="1:4" ht="15" customHeight="1" x14ac:dyDescent="0.25">
      <c r="A14" s="15">
        <v>2013</v>
      </c>
      <c r="B14" s="15">
        <v>9</v>
      </c>
      <c r="C14" s="19">
        <v>25</v>
      </c>
      <c r="D14" s="14"/>
    </row>
    <row r="15" spans="1:4" ht="15" customHeight="1" x14ac:dyDescent="0.25">
      <c r="A15" s="15">
        <v>2014</v>
      </c>
      <c r="B15" s="15">
        <v>8</v>
      </c>
      <c r="C15" s="19">
        <v>19</v>
      </c>
      <c r="D15" s="14"/>
    </row>
    <row r="16" spans="1:4" ht="15" customHeight="1" x14ac:dyDescent="0.25">
      <c r="A16" s="15">
        <v>2015</v>
      </c>
      <c r="B16" s="15">
        <v>10</v>
      </c>
      <c r="C16" s="19">
        <v>23</v>
      </c>
      <c r="D16" s="14"/>
    </row>
    <row r="17" spans="1:4" ht="15" customHeight="1" x14ac:dyDescent="0.25">
      <c r="A17" s="15">
        <v>2016</v>
      </c>
      <c r="B17" s="15">
        <v>15</v>
      </c>
      <c r="C17" s="19">
        <v>50</v>
      </c>
      <c r="D17" s="14" t="s">
        <v>207</v>
      </c>
    </row>
    <row r="18" spans="1:4" ht="15" customHeight="1" x14ac:dyDescent="0.25">
      <c r="A18" s="15">
        <v>2017</v>
      </c>
      <c r="B18" s="15">
        <v>18</v>
      </c>
      <c r="C18" s="19">
        <v>308</v>
      </c>
      <c r="D18" s="14" t="s">
        <v>208</v>
      </c>
    </row>
    <row r="19" spans="1:4" ht="15" customHeight="1" x14ac:dyDescent="0.25">
      <c r="A19" s="15">
        <v>2018</v>
      </c>
      <c r="B19" s="15">
        <v>14</v>
      </c>
      <c r="C19" s="19">
        <v>96</v>
      </c>
      <c r="D19" s="14" t="s">
        <v>209</v>
      </c>
    </row>
    <row r="20" spans="1:4" ht="15" customHeight="1" x14ac:dyDescent="0.25">
      <c r="A20" s="15">
        <v>2019</v>
      </c>
      <c r="B20" s="15">
        <v>14</v>
      </c>
      <c r="C20" s="19">
        <v>48</v>
      </c>
      <c r="D20" s="14"/>
    </row>
    <row r="21" spans="1:4" ht="15" customHeight="1" x14ac:dyDescent="0.25">
      <c r="A21" s="15">
        <v>2020</v>
      </c>
      <c r="B21" s="15">
        <v>22</v>
      </c>
      <c r="C21" s="19">
        <v>100</v>
      </c>
      <c r="D21" s="14" t="s">
        <v>210</v>
      </c>
    </row>
    <row r="22" spans="1:4" ht="15" customHeight="1" x14ac:dyDescent="0.25">
      <c r="A22" s="15">
        <v>2021</v>
      </c>
      <c r="B22" s="15">
        <v>20</v>
      </c>
      <c r="C22" s="19">
        <v>155</v>
      </c>
      <c r="D22" s="14" t="s">
        <v>211</v>
      </c>
    </row>
    <row r="23" spans="1:4" ht="15" customHeight="1" x14ac:dyDescent="0.25">
      <c r="A23" s="15">
        <v>2022</v>
      </c>
      <c r="B23" s="15">
        <v>18</v>
      </c>
      <c r="C23" s="19">
        <v>115</v>
      </c>
      <c r="D23" s="14" t="s">
        <v>212</v>
      </c>
    </row>
    <row r="24" spans="1:4" ht="15" customHeight="1" x14ac:dyDescent="0.25">
      <c r="A24" s="15">
        <v>2023</v>
      </c>
      <c r="B24" s="15">
        <v>28</v>
      </c>
      <c r="C24" s="19">
        <v>93</v>
      </c>
      <c r="D24" s="14" t="s">
        <v>213</v>
      </c>
    </row>
    <row r="25" spans="1:4" ht="15" customHeight="1" x14ac:dyDescent="0.25">
      <c r="A25" s="15">
        <v>2024</v>
      </c>
      <c r="B25" s="15">
        <v>27</v>
      </c>
      <c r="C25" s="19">
        <v>183</v>
      </c>
      <c r="D25" s="14" t="s">
        <v>214</v>
      </c>
    </row>
    <row r="27" spans="1:4" ht="15" customHeight="1" x14ac:dyDescent="0.25">
      <c r="A27" s="9" t="s">
        <v>215</v>
      </c>
      <c r="B27" s="9"/>
      <c r="C27" s="9"/>
      <c r="D27" s="9"/>
    </row>
    <row r="28" spans="1:4" ht="15" customHeight="1" x14ac:dyDescent="0.25">
      <c r="A28" s="14" t="s">
        <v>216</v>
      </c>
      <c r="B28" s="14" t="s">
        <v>217</v>
      </c>
      <c r="C28" s="14" t="s">
        <v>218</v>
      </c>
    </row>
    <row r="29" spans="1:4" ht="15" customHeight="1" x14ac:dyDescent="0.25">
      <c r="A29" s="14" t="s">
        <v>219</v>
      </c>
      <c r="B29" s="14" t="s">
        <v>220</v>
      </c>
      <c r="C29" s="14" t="s">
        <v>221</v>
      </c>
    </row>
    <row r="30" spans="1:4" ht="15" customHeight="1" x14ac:dyDescent="0.25">
      <c r="A30" s="14" t="s">
        <v>222</v>
      </c>
      <c r="B30" s="14" t="s">
        <v>223</v>
      </c>
      <c r="C30" s="14" t="s">
        <v>111</v>
      </c>
    </row>
    <row r="31" spans="1:4" ht="15" customHeight="1" x14ac:dyDescent="0.25">
      <c r="A31" s="14" t="s">
        <v>224</v>
      </c>
      <c r="B31" s="14" t="s">
        <v>225</v>
      </c>
      <c r="C31" s="14" t="s">
        <v>226</v>
      </c>
    </row>
    <row r="32" spans="1:4" ht="15" customHeight="1" x14ac:dyDescent="0.25">
      <c r="A32" s="14" t="s">
        <v>227</v>
      </c>
      <c r="B32" s="14" t="s">
        <v>228</v>
      </c>
      <c r="C32" s="14" t="s">
        <v>229</v>
      </c>
    </row>
    <row r="33" spans="1:4" ht="15" customHeight="1" x14ac:dyDescent="0.25">
      <c r="A33" s="14" t="s">
        <v>230</v>
      </c>
      <c r="B33" s="14" t="s">
        <v>231</v>
      </c>
      <c r="C33" s="14" t="s">
        <v>232</v>
      </c>
    </row>
    <row r="35" spans="1:4" ht="60" customHeight="1" x14ac:dyDescent="0.25">
      <c r="A35" s="10" t="s">
        <v>233</v>
      </c>
      <c r="B35" s="10"/>
      <c r="C35" s="10"/>
      <c r="D35" s="10"/>
    </row>
    <row r="37" spans="1:4" ht="15" customHeight="1" x14ac:dyDescent="0.25">
      <c r="A37" s="11" t="s">
        <v>234</v>
      </c>
      <c r="B37" s="11"/>
      <c r="C37" s="11"/>
      <c r="D37" s="11"/>
    </row>
  </sheetData>
  <mergeCells count="4">
    <mergeCell ref="A1:D1"/>
    <mergeCell ref="A27:D27"/>
    <mergeCell ref="A35:D35"/>
    <mergeCell ref="A37:D37"/>
  </mergeCells>
  <pageMargins left="0.75" right="0.75" top="1" bottom="1" header="0.511811023622047" footer="0.511811023622047"/>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31F34"/>
  </sheetPr>
  <dimension ref="A1:C34"/>
  <sheetViews>
    <sheetView zoomScaleNormal="100" workbookViewId="0">
      <selection sqref="A1:C1"/>
    </sheetView>
  </sheetViews>
  <sheetFormatPr defaultColWidth="8.7109375" defaultRowHeight="15" x14ac:dyDescent="0.25"/>
  <cols>
    <col min="1" max="1" width="30" customWidth="1"/>
    <col min="2" max="2" width="17" customWidth="1"/>
    <col min="3" max="3" width="14" customWidth="1"/>
  </cols>
  <sheetData>
    <row r="1" spans="1:3" ht="17.25" customHeight="1" x14ac:dyDescent="0.25">
      <c r="A1" s="12" t="s">
        <v>235</v>
      </c>
      <c r="B1" s="12"/>
      <c r="C1" s="12"/>
    </row>
    <row r="3" spans="1:3" ht="26.25" customHeight="1" x14ac:dyDescent="0.25">
      <c r="A3" s="13" t="s">
        <v>70</v>
      </c>
      <c r="B3" s="13" t="s">
        <v>236</v>
      </c>
      <c r="C3" s="13" t="s">
        <v>237</v>
      </c>
    </row>
    <row r="4" spans="1:3" ht="15" customHeight="1" x14ac:dyDescent="0.25">
      <c r="A4" s="15">
        <v>1983</v>
      </c>
      <c r="B4" s="20">
        <v>18229</v>
      </c>
      <c r="C4" s="20">
        <v>1323666</v>
      </c>
    </row>
    <row r="5" spans="1:3" ht="15" customHeight="1" x14ac:dyDescent="0.25">
      <c r="A5" s="15">
        <v>1985</v>
      </c>
      <c r="B5" s="20">
        <v>82591</v>
      </c>
      <c r="C5" s="20">
        <v>2896147</v>
      </c>
    </row>
    <row r="6" spans="1:3" ht="15" customHeight="1" x14ac:dyDescent="0.25">
      <c r="A6" s="15">
        <v>1987</v>
      </c>
      <c r="B6" s="20">
        <v>71300</v>
      </c>
      <c r="C6" s="20">
        <v>4152575</v>
      </c>
    </row>
    <row r="7" spans="1:3" ht="15" customHeight="1" x14ac:dyDescent="0.25">
      <c r="A7" s="15">
        <v>1990</v>
      </c>
      <c r="B7" s="20">
        <v>66481</v>
      </c>
      <c r="C7" s="20">
        <v>4621621</v>
      </c>
    </row>
    <row r="8" spans="1:3" ht="15" customHeight="1" x14ac:dyDescent="0.25">
      <c r="A8" s="15">
        <v>1995</v>
      </c>
      <c r="B8" s="20">
        <v>82234</v>
      </c>
      <c r="C8" s="20">
        <v>1840546</v>
      </c>
    </row>
    <row r="9" spans="1:3" ht="15" customHeight="1" x14ac:dyDescent="0.25">
      <c r="A9" s="15">
        <v>2000</v>
      </c>
      <c r="B9" s="20">
        <v>92250</v>
      </c>
      <c r="C9" s="20">
        <v>7393493</v>
      </c>
    </row>
    <row r="10" spans="1:3" ht="15" customHeight="1" x14ac:dyDescent="0.25">
      <c r="A10" s="15">
        <v>2002</v>
      </c>
      <c r="B10" s="20">
        <v>73457</v>
      </c>
      <c r="C10" s="20">
        <v>7184712</v>
      </c>
    </row>
    <row r="11" spans="1:3" ht="15" customHeight="1" x14ac:dyDescent="0.25">
      <c r="A11" s="15">
        <v>2004</v>
      </c>
      <c r="B11" s="20">
        <v>65461</v>
      </c>
      <c r="C11" s="20">
        <v>8097880</v>
      </c>
    </row>
    <row r="12" spans="1:3" ht="15" customHeight="1" x14ac:dyDescent="0.25">
      <c r="A12" s="15">
        <v>2005</v>
      </c>
      <c r="B12" s="20">
        <v>66753</v>
      </c>
      <c r="C12" s="20">
        <v>8689389</v>
      </c>
    </row>
    <row r="13" spans="1:3" ht="15" customHeight="1" x14ac:dyDescent="0.25">
      <c r="A13" s="15">
        <v>2006</v>
      </c>
      <c r="B13" s="20">
        <v>96385</v>
      </c>
      <c r="C13" s="20">
        <v>9873745</v>
      </c>
    </row>
    <row r="14" spans="1:3" ht="15" customHeight="1" x14ac:dyDescent="0.25">
      <c r="A14" s="15">
        <v>2007</v>
      </c>
      <c r="B14" s="20">
        <v>85705</v>
      </c>
      <c r="C14" s="20">
        <v>9328045</v>
      </c>
    </row>
    <row r="15" spans="1:3" ht="15" customHeight="1" x14ac:dyDescent="0.25">
      <c r="A15" s="15">
        <v>2008</v>
      </c>
      <c r="B15" s="20">
        <v>78979</v>
      </c>
      <c r="C15" s="20">
        <v>5292468</v>
      </c>
    </row>
    <row r="16" spans="1:3" ht="15" customHeight="1" x14ac:dyDescent="0.25">
      <c r="A16" s="15">
        <v>2010</v>
      </c>
      <c r="B16" s="20">
        <v>71971</v>
      </c>
      <c r="C16" s="20">
        <v>3422724</v>
      </c>
    </row>
    <row r="17" spans="1:3" ht="15" customHeight="1" x14ac:dyDescent="0.25">
      <c r="A17" s="15">
        <v>2011</v>
      </c>
      <c r="B17" s="20">
        <v>74126</v>
      </c>
      <c r="C17" s="20">
        <v>8711367</v>
      </c>
    </row>
    <row r="18" spans="1:3" ht="15" customHeight="1" x14ac:dyDescent="0.25">
      <c r="A18" s="15">
        <v>2012</v>
      </c>
      <c r="B18" s="20">
        <v>67774</v>
      </c>
      <c r="C18" s="20">
        <v>9326238</v>
      </c>
    </row>
    <row r="19" spans="1:3" ht="15" customHeight="1" x14ac:dyDescent="0.25">
      <c r="A19" s="15">
        <v>2013</v>
      </c>
      <c r="B19" s="20">
        <v>47579</v>
      </c>
      <c r="C19" s="20">
        <v>4319546</v>
      </c>
    </row>
    <row r="20" spans="1:3" ht="15" customHeight="1" x14ac:dyDescent="0.25">
      <c r="A20" s="15">
        <v>2014</v>
      </c>
      <c r="B20" s="20">
        <v>63212</v>
      </c>
      <c r="C20" s="20">
        <v>3595613</v>
      </c>
    </row>
    <row r="21" spans="1:3" ht="15" customHeight="1" x14ac:dyDescent="0.25">
      <c r="A21" s="15">
        <v>2015</v>
      </c>
      <c r="B21" s="20">
        <v>68151</v>
      </c>
      <c r="C21" s="20">
        <v>10125149</v>
      </c>
    </row>
    <row r="22" spans="1:3" ht="15" customHeight="1" x14ac:dyDescent="0.25">
      <c r="A22" s="15">
        <v>2016</v>
      </c>
      <c r="B22" s="20">
        <v>67743</v>
      </c>
      <c r="C22" s="20">
        <v>5509995</v>
      </c>
    </row>
    <row r="23" spans="1:3" ht="15" customHeight="1" x14ac:dyDescent="0.25">
      <c r="A23" s="15">
        <v>2017</v>
      </c>
      <c r="B23" s="20">
        <v>71499</v>
      </c>
      <c r="C23" s="20">
        <v>10026086</v>
      </c>
    </row>
    <row r="24" spans="1:3" ht="15" customHeight="1" x14ac:dyDescent="0.25">
      <c r="A24" s="15">
        <v>2018</v>
      </c>
      <c r="B24" s="20">
        <v>58083</v>
      </c>
      <c r="C24" s="20">
        <v>8767492</v>
      </c>
    </row>
    <row r="25" spans="1:3" ht="15" customHeight="1" x14ac:dyDescent="0.25">
      <c r="A25" s="15">
        <v>2019</v>
      </c>
      <c r="B25" s="20">
        <v>50477</v>
      </c>
      <c r="C25" s="20">
        <v>4664364</v>
      </c>
    </row>
    <row r="26" spans="1:3" ht="15" customHeight="1" x14ac:dyDescent="0.25">
      <c r="A26" s="15">
        <v>2020</v>
      </c>
      <c r="B26" s="20">
        <v>58950</v>
      </c>
      <c r="C26" s="20">
        <v>10122336</v>
      </c>
    </row>
    <row r="27" spans="1:3" ht="15" customHeight="1" x14ac:dyDescent="0.25">
      <c r="A27" s="15">
        <v>2021</v>
      </c>
      <c r="B27" s="20">
        <v>58985</v>
      </c>
      <c r="C27" s="20">
        <v>7125643</v>
      </c>
    </row>
    <row r="28" spans="1:3" ht="15" customHeight="1" x14ac:dyDescent="0.25">
      <c r="A28" s="15">
        <v>2022</v>
      </c>
      <c r="B28" s="20">
        <v>68988</v>
      </c>
      <c r="C28" s="20">
        <v>7577183</v>
      </c>
    </row>
    <row r="29" spans="1:3" ht="15" customHeight="1" x14ac:dyDescent="0.25">
      <c r="A29" s="15">
        <v>2023</v>
      </c>
      <c r="B29" s="20">
        <v>56580</v>
      </c>
      <c r="C29" s="20">
        <v>2691717</v>
      </c>
    </row>
    <row r="30" spans="1:3" ht="15" customHeight="1" x14ac:dyDescent="0.25">
      <c r="A30" s="15">
        <v>2024</v>
      </c>
      <c r="B30" s="20">
        <v>64897</v>
      </c>
      <c r="C30" s="20">
        <v>8924884</v>
      </c>
    </row>
    <row r="32" spans="1:3" ht="15" customHeight="1" x14ac:dyDescent="0.25">
      <c r="A32" s="11" t="s">
        <v>238</v>
      </c>
      <c r="B32" s="11"/>
      <c r="C32" s="11"/>
    </row>
    <row r="33" spans="1:3" ht="15" customHeight="1" x14ac:dyDescent="0.25">
      <c r="A33" s="11" t="s">
        <v>239</v>
      </c>
      <c r="B33" s="11"/>
      <c r="C33" s="11"/>
    </row>
    <row r="34" spans="1:3" ht="15" customHeight="1" x14ac:dyDescent="0.25">
      <c r="A34" s="11" t="s">
        <v>240</v>
      </c>
      <c r="B34" s="11"/>
      <c r="C34" s="11"/>
    </row>
  </sheetData>
  <mergeCells count="4">
    <mergeCell ref="A1:C1"/>
    <mergeCell ref="A32:C32"/>
    <mergeCell ref="A33:C33"/>
    <mergeCell ref="A34:C34"/>
  </mergeCells>
  <pageMargins left="0.75" right="0.75" top="1" bottom="1" header="0.511811023622047" footer="0.511811023622047"/>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31F34"/>
  </sheetPr>
  <dimension ref="A1:C34"/>
  <sheetViews>
    <sheetView zoomScaleNormal="100" workbookViewId="0">
      <selection sqref="A1:C1"/>
    </sheetView>
  </sheetViews>
  <sheetFormatPr defaultColWidth="8.7109375" defaultRowHeight="15" x14ac:dyDescent="0.25"/>
  <cols>
    <col min="1" max="1" width="42" customWidth="1"/>
    <col min="2" max="2" width="48" customWidth="1"/>
    <col min="3" max="3" width="42" customWidth="1"/>
  </cols>
  <sheetData>
    <row r="1" spans="1:3" ht="17.25" customHeight="1" x14ac:dyDescent="0.25">
      <c r="A1" s="12" t="s">
        <v>241</v>
      </c>
      <c r="B1" s="12"/>
      <c r="C1" s="12"/>
    </row>
    <row r="3" spans="1:3" ht="15" customHeight="1" x14ac:dyDescent="0.25">
      <c r="A3" s="13" t="s">
        <v>242</v>
      </c>
      <c r="B3" s="13" t="s">
        <v>243</v>
      </c>
      <c r="C3" s="13" t="s">
        <v>92</v>
      </c>
    </row>
    <row r="4" spans="1:3" ht="15" customHeight="1" x14ac:dyDescent="0.25">
      <c r="A4" s="18" t="s">
        <v>244</v>
      </c>
      <c r="B4" s="18"/>
      <c r="C4" s="18"/>
    </row>
    <row r="5" spans="1:3" ht="15" customHeight="1" x14ac:dyDescent="0.25">
      <c r="A5" s="14" t="s">
        <v>245</v>
      </c>
      <c r="B5" s="14" t="s">
        <v>246</v>
      </c>
      <c r="C5" s="14" t="s">
        <v>122</v>
      </c>
    </row>
    <row r="6" spans="1:3" ht="15" customHeight="1" x14ac:dyDescent="0.25">
      <c r="A6" s="14" t="s">
        <v>247</v>
      </c>
      <c r="B6" s="14" t="s">
        <v>133</v>
      </c>
      <c r="C6" s="14" t="s">
        <v>122</v>
      </c>
    </row>
    <row r="7" spans="1:3" ht="15" customHeight="1" x14ac:dyDescent="0.25">
      <c r="A7" s="14" t="s">
        <v>248</v>
      </c>
      <c r="B7" s="14" t="s">
        <v>249</v>
      </c>
      <c r="C7" s="14" t="s">
        <v>250</v>
      </c>
    </row>
    <row r="8" spans="1:3" ht="15" customHeight="1" x14ac:dyDescent="0.25">
      <c r="A8" s="14" t="s">
        <v>251</v>
      </c>
      <c r="B8" s="14" t="s">
        <v>252</v>
      </c>
      <c r="C8" s="14" t="s">
        <v>122</v>
      </c>
    </row>
    <row r="9" spans="1:3" ht="15" customHeight="1" x14ac:dyDescent="0.25">
      <c r="A9" s="14" t="s">
        <v>253</v>
      </c>
      <c r="B9" s="14" t="s">
        <v>254</v>
      </c>
      <c r="C9" s="14" t="s">
        <v>122</v>
      </c>
    </row>
    <row r="10" spans="1:3" ht="15" customHeight="1" x14ac:dyDescent="0.25">
      <c r="A10" s="14" t="s">
        <v>255</v>
      </c>
      <c r="B10" s="14" t="s">
        <v>256</v>
      </c>
      <c r="C10" s="14" t="s">
        <v>257</v>
      </c>
    </row>
    <row r="11" spans="1:3" ht="15" customHeight="1" x14ac:dyDescent="0.25">
      <c r="A11" s="14"/>
      <c r="B11" s="14"/>
      <c r="C11" s="14"/>
    </row>
    <row r="12" spans="1:3" ht="15" customHeight="1" x14ac:dyDescent="0.25">
      <c r="A12" s="18" t="s">
        <v>258</v>
      </c>
      <c r="B12" s="18"/>
      <c r="C12" s="18"/>
    </row>
    <row r="13" spans="1:3" ht="15" customHeight="1" x14ac:dyDescent="0.25">
      <c r="A13" s="14" t="s">
        <v>259</v>
      </c>
      <c r="B13" s="14" t="s">
        <v>260</v>
      </c>
      <c r="C13" s="14" t="s">
        <v>107</v>
      </c>
    </row>
    <row r="14" spans="1:3" ht="15" customHeight="1" x14ac:dyDescent="0.25">
      <c r="A14" s="14" t="s">
        <v>261</v>
      </c>
      <c r="B14" s="14" t="s">
        <v>262</v>
      </c>
      <c r="C14" s="14" t="s">
        <v>107</v>
      </c>
    </row>
    <row r="15" spans="1:3" ht="15" customHeight="1" x14ac:dyDescent="0.25">
      <c r="A15" s="14"/>
      <c r="B15" s="14"/>
      <c r="C15" s="14"/>
    </row>
    <row r="16" spans="1:3" ht="15" customHeight="1" x14ac:dyDescent="0.25">
      <c r="A16" s="18" t="s">
        <v>263</v>
      </c>
      <c r="B16" s="18"/>
      <c r="C16" s="18"/>
    </row>
    <row r="17" spans="1:3" ht="15" customHeight="1" x14ac:dyDescent="0.25">
      <c r="A17" s="14" t="s">
        <v>264</v>
      </c>
      <c r="B17" s="14" t="s">
        <v>265</v>
      </c>
      <c r="C17" s="14" t="s">
        <v>266</v>
      </c>
    </row>
    <row r="18" spans="1:3" ht="15" customHeight="1" x14ac:dyDescent="0.25">
      <c r="A18" s="14" t="s">
        <v>267</v>
      </c>
      <c r="B18" s="14" t="s">
        <v>268</v>
      </c>
      <c r="C18" s="14" t="s">
        <v>111</v>
      </c>
    </row>
    <row r="19" spans="1:3" ht="15" customHeight="1" x14ac:dyDescent="0.25">
      <c r="A19" s="14" t="s">
        <v>269</v>
      </c>
      <c r="B19" s="14" t="s">
        <v>270</v>
      </c>
      <c r="C19" s="14" t="s">
        <v>271</v>
      </c>
    </row>
    <row r="20" spans="1:3" ht="15" customHeight="1" x14ac:dyDescent="0.25">
      <c r="A20" s="14" t="s">
        <v>272</v>
      </c>
      <c r="B20" s="14" t="s">
        <v>273</v>
      </c>
      <c r="C20" s="14" t="s">
        <v>274</v>
      </c>
    </row>
    <row r="21" spans="1:3" ht="15" customHeight="1" x14ac:dyDescent="0.25">
      <c r="A21" s="14"/>
      <c r="B21" s="14"/>
      <c r="C21" s="14"/>
    </row>
    <row r="22" spans="1:3" ht="15" customHeight="1" x14ac:dyDescent="0.25">
      <c r="A22" s="18" t="s">
        <v>275</v>
      </c>
      <c r="B22" s="18"/>
      <c r="C22" s="18"/>
    </row>
    <row r="23" spans="1:3" ht="15" customHeight="1" x14ac:dyDescent="0.25">
      <c r="A23" s="14" t="s">
        <v>276</v>
      </c>
      <c r="B23" s="14" t="s">
        <v>277</v>
      </c>
      <c r="C23" s="14" t="s">
        <v>111</v>
      </c>
    </row>
    <row r="24" spans="1:3" ht="15" customHeight="1" x14ac:dyDescent="0.25">
      <c r="A24" s="14" t="s">
        <v>278</v>
      </c>
      <c r="B24" s="14" t="s">
        <v>279</v>
      </c>
      <c r="C24" s="14" t="s">
        <v>111</v>
      </c>
    </row>
    <row r="25" spans="1:3" ht="15" customHeight="1" x14ac:dyDescent="0.25">
      <c r="A25" s="14" t="s">
        <v>280</v>
      </c>
      <c r="B25" s="14" t="s">
        <v>281</v>
      </c>
      <c r="C25" s="14" t="s">
        <v>111</v>
      </c>
    </row>
    <row r="26" spans="1:3" ht="15" customHeight="1" x14ac:dyDescent="0.25">
      <c r="A26" s="14" t="s">
        <v>282</v>
      </c>
      <c r="B26" s="14" t="s">
        <v>283</v>
      </c>
      <c r="C26" s="14" t="s">
        <v>111</v>
      </c>
    </row>
    <row r="27" spans="1:3" ht="15" customHeight="1" x14ac:dyDescent="0.25">
      <c r="A27" s="14" t="s">
        <v>284</v>
      </c>
      <c r="B27" s="14" t="s">
        <v>285</v>
      </c>
      <c r="C27" s="14" t="s">
        <v>286</v>
      </c>
    </row>
    <row r="28" spans="1:3" ht="15" customHeight="1" x14ac:dyDescent="0.25">
      <c r="A28" s="14"/>
      <c r="B28" s="14"/>
      <c r="C28" s="14"/>
    </row>
    <row r="29" spans="1:3" ht="15" customHeight="1" x14ac:dyDescent="0.25">
      <c r="A29" s="18" t="s">
        <v>287</v>
      </c>
      <c r="B29" s="18"/>
      <c r="C29" s="18"/>
    </row>
    <row r="30" spans="1:3" ht="15" customHeight="1" x14ac:dyDescent="0.25">
      <c r="A30" s="14" t="s">
        <v>288</v>
      </c>
      <c r="B30" s="14" t="s">
        <v>289</v>
      </c>
      <c r="C30" s="14" t="s">
        <v>290</v>
      </c>
    </row>
    <row r="31" spans="1:3" ht="15" customHeight="1" x14ac:dyDescent="0.25">
      <c r="A31" s="14" t="s">
        <v>291</v>
      </c>
      <c r="B31" s="14" t="s">
        <v>292</v>
      </c>
      <c r="C31" s="14" t="s">
        <v>290</v>
      </c>
    </row>
    <row r="32" spans="1:3" ht="15" customHeight="1" x14ac:dyDescent="0.25">
      <c r="A32" s="14" t="s">
        <v>293</v>
      </c>
      <c r="B32" s="14" t="s">
        <v>294</v>
      </c>
      <c r="C32" s="14" t="s">
        <v>295</v>
      </c>
    </row>
    <row r="34" spans="1:3" ht="15" customHeight="1" x14ac:dyDescent="0.25">
      <c r="A34" s="11" t="s">
        <v>296</v>
      </c>
      <c r="B34" s="11"/>
      <c r="C34" s="11"/>
    </row>
  </sheetData>
  <mergeCells count="2">
    <mergeCell ref="A1:C1"/>
    <mergeCell ref="A34:C34"/>
  </mergeCells>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A31F34"/>
  </sheetPr>
  <dimension ref="A1:I28"/>
  <sheetViews>
    <sheetView topLeftCell="A4" zoomScaleNormal="100" workbookViewId="0">
      <selection activeCell="M51" sqref="M51"/>
    </sheetView>
  </sheetViews>
  <sheetFormatPr defaultColWidth="8.7109375" defaultRowHeight="15" x14ac:dyDescent="0.25"/>
  <cols>
    <col min="1" max="1" width="14" customWidth="1"/>
    <col min="2" max="6" width="11" customWidth="1"/>
    <col min="7" max="7" width="26.85546875" customWidth="1"/>
    <col min="8" max="8" width="11" customWidth="1"/>
    <col min="9" max="9" width="14" customWidth="1"/>
  </cols>
  <sheetData>
    <row r="1" spans="1:9" ht="17.25" customHeight="1" x14ac:dyDescent="0.25">
      <c r="A1" s="12" t="s">
        <v>297</v>
      </c>
      <c r="B1" s="12"/>
      <c r="C1" s="12"/>
      <c r="D1" s="12"/>
      <c r="E1" s="12"/>
      <c r="F1" s="12"/>
      <c r="G1" s="12"/>
      <c r="H1" s="12"/>
      <c r="I1" s="12"/>
    </row>
    <row r="2" spans="1:9" ht="42" customHeight="1" x14ac:dyDescent="0.25">
      <c r="A2" s="10" t="s">
        <v>298</v>
      </c>
      <c r="B2" s="10"/>
      <c r="C2" s="10"/>
      <c r="D2" s="10"/>
      <c r="E2" s="10"/>
      <c r="F2" s="10"/>
      <c r="G2" s="10"/>
      <c r="H2" s="10"/>
      <c r="I2" s="10"/>
    </row>
    <row r="4" spans="1:9" ht="34.5" customHeight="1" x14ac:dyDescent="0.25">
      <c r="A4" s="17" t="s">
        <v>299</v>
      </c>
      <c r="B4" s="17" t="s">
        <v>300</v>
      </c>
      <c r="C4" s="17" t="s">
        <v>301</v>
      </c>
      <c r="D4" s="17" t="s">
        <v>302</v>
      </c>
      <c r="E4" s="17" t="s">
        <v>303</v>
      </c>
      <c r="F4" s="17" t="s">
        <v>304</v>
      </c>
      <c r="G4" s="17" t="s">
        <v>305</v>
      </c>
      <c r="H4" s="17" t="s">
        <v>306</v>
      </c>
      <c r="I4" s="17" t="s">
        <v>307</v>
      </c>
    </row>
    <row r="5" spans="1:9" ht="15" customHeight="1" x14ac:dyDescent="0.25">
      <c r="A5" s="14" t="s">
        <v>308</v>
      </c>
      <c r="B5" s="21">
        <v>3</v>
      </c>
      <c r="C5" s="21">
        <v>4</v>
      </c>
      <c r="D5" s="21">
        <v>5</v>
      </c>
      <c r="E5" s="21">
        <v>3</v>
      </c>
      <c r="F5" s="21">
        <v>2</v>
      </c>
      <c r="G5" s="21">
        <v>4</v>
      </c>
      <c r="H5" s="22">
        <f t="shared" ref="H5:H15" si="0">SUM(C5:G5)</f>
        <v>18</v>
      </c>
      <c r="I5" s="23" t="s">
        <v>309</v>
      </c>
    </row>
    <row r="6" spans="1:9" ht="15" customHeight="1" x14ac:dyDescent="0.25">
      <c r="A6" s="14" t="s">
        <v>310</v>
      </c>
      <c r="B6" s="21">
        <v>3</v>
      </c>
      <c r="C6" s="21">
        <v>4</v>
      </c>
      <c r="D6" s="21">
        <v>5</v>
      </c>
      <c r="E6" s="21">
        <v>2</v>
      </c>
      <c r="F6" s="21">
        <v>2</v>
      </c>
      <c r="G6" s="21">
        <v>5</v>
      </c>
      <c r="H6" s="22">
        <f t="shared" si="0"/>
        <v>18</v>
      </c>
      <c r="I6" s="23" t="s">
        <v>309</v>
      </c>
    </row>
    <row r="7" spans="1:9" ht="15" customHeight="1" x14ac:dyDescent="0.25">
      <c r="A7" s="14" t="s">
        <v>311</v>
      </c>
      <c r="B7" s="21">
        <v>4</v>
      </c>
      <c r="C7" s="21">
        <v>5</v>
      </c>
      <c r="D7" s="21">
        <v>6</v>
      </c>
      <c r="E7" s="21">
        <v>3</v>
      </c>
      <c r="F7" s="21">
        <v>3</v>
      </c>
      <c r="G7" s="21">
        <v>7</v>
      </c>
      <c r="H7" s="22">
        <f t="shared" si="0"/>
        <v>24</v>
      </c>
      <c r="I7" s="23" t="s">
        <v>309</v>
      </c>
    </row>
    <row r="8" spans="1:9" ht="15" customHeight="1" x14ac:dyDescent="0.25">
      <c r="A8" s="14" t="s">
        <v>312</v>
      </c>
      <c r="B8" s="21">
        <v>5</v>
      </c>
      <c r="C8" s="21">
        <v>6</v>
      </c>
      <c r="D8" s="21">
        <v>7</v>
      </c>
      <c r="E8" s="21">
        <v>3</v>
      </c>
      <c r="F8" s="21">
        <v>3</v>
      </c>
      <c r="G8" s="21">
        <v>9</v>
      </c>
      <c r="H8" s="22">
        <f t="shared" si="0"/>
        <v>28</v>
      </c>
      <c r="I8" s="23" t="s">
        <v>313</v>
      </c>
    </row>
    <row r="9" spans="1:9" ht="15" customHeight="1" x14ac:dyDescent="0.25">
      <c r="A9" s="14" t="s">
        <v>314</v>
      </c>
      <c r="B9" s="21">
        <v>4</v>
      </c>
      <c r="C9" s="21">
        <v>5</v>
      </c>
      <c r="D9" s="21">
        <v>6</v>
      </c>
      <c r="E9" s="21">
        <v>3</v>
      </c>
      <c r="F9" s="21">
        <v>2</v>
      </c>
      <c r="G9" s="21">
        <v>8</v>
      </c>
      <c r="H9" s="22">
        <f t="shared" si="0"/>
        <v>24</v>
      </c>
      <c r="I9" s="23" t="s">
        <v>309</v>
      </c>
    </row>
    <row r="10" spans="1:9" ht="15" customHeight="1" x14ac:dyDescent="0.25">
      <c r="A10" s="14" t="s">
        <v>315</v>
      </c>
      <c r="B10" s="21">
        <v>4</v>
      </c>
      <c r="C10" s="21">
        <v>5</v>
      </c>
      <c r="D10" s="21">
        <v>6</v>
      </c>
      <c r="E10" s="21">
        <v>4</v>
      </c>
      <c r="F10" s="21">
        <v>3</v>
      </c>
      <c r="G10" s="21">
        <v>8</v>
      </c>
      <c r="H10" s="22">
        <f t="shared" si="0"/>
        <v>26</v>
      </c>
      <c r="I10" s="23" t="s">
        <v>309</v>
      </c>
    </row>
    <row r="11" spans="1:9" ht="15" customHeight="1" x14ac:dyDescent="0.25">
      <c r="A11" s="14" t="s">
        <v>316</v>
      </c>
      <c r="B11" s="21">
        <v>3</v>
      </c>
      <c r="C11" s="21">
        <v>4</v>
      </c>
      <c r="D11" s="21">
        <v>5</v>
      </c>
      <c r="E11" s="21">
        <v>3</v>
      </c>
      <c r="F11" s="21">
        <v>3</v>
      </c>
      <c r="G11" s="21">
        <v>10</v>
      </c>
      <c r="H11" s="22">
        <f t="shared" si="0"/>
        <v>25</v>
      </c>
      <c r="I11" s="23" t="s">
        <v>309</v>
      </c>
    </row>
    <row r="12" spans="1:9" ht="15" customHeight="1" x14ac:dyDescent="0.25">
      <c r="A12" s="14" t="s">
        <v>317</v>
      </c>
      <c r="B12" s="21">
        <v>4</v>
      </c>
      <c r="C12" s="21">
        <v>5</v>
      </c>
      <c r="D12" s="21">
        <v>8</v>
      </c>
      <c r="E12" s="21">
        <v>4</v>
      </c>
      <c r="F12" s="21">
        <v>3</v>
      </c>
      <c r="G12" s="21">
        <v>11</v>
      </c>
      <c r="H12" s="22">
        <f t="shared" si="0"/>
        <v>31</v>
      </c>
      <c r="I12" s="23" t="s">
        <v>318</v>
      </c>
    </row>
    <row r="13" spans="1:9" ht="15" customHeight="1" x14ac:dyDescent="0.25">
      <c r="A13" s="14" t="s">
        <v>319</v>
      </c>
      <c r="B13" s="21">
        <v>4</v>
      </c>
      <c r="C13" s="21">
        <v>5</v>
      </c>
      <c r="D13" s="21">
        <v>6</v>
      </c>
      <c r="E13" s="21">
        <v>4</v>
      </c>
      <c r="F13" s="21">
        <v>3</v>
      </c>
      <c r="G13" s="21">
        <v>10</v>
      </c>
      <c r="H13" s="22">
        <f t="shared" si="0"/>
        <v>28</v>
      </c>
      <c r="I13" s="23" t="s">
        <v>320</v>
      </c>
    </row>
    <row r="14" spans="1:9" ht="15" customHeight="1" x14ac:dyDescent="0.25">
      <c r="A14" s="14" t="s">
        <v>321</v>
      </c>
      <c r="B14" s="21">
        <v>8</v>
      </c>
      <c r="C14" s="21">
        <v>13</v>
      </c>
      <c r="D14" s="21">
        <v>17</v>
      </c>
      <c r="E14" s="21">
        <v>10</v>
      </c>
      <c r="F14" s="21">
        <v>6</v>
      </c>
      <c r="G14" s="21">
        <v>14</v>
      </c>
      <c r="H14" s="22">
        <f t="shared" si="0"/>
        <v>60</v>
      </c>
      <c r="I14" s="23" t="s">
        <v>322</v>
      </c>
    </row>
    <row r="15" spans="1:9" ht="15" customHeight="1" x14ac:dyDescent="0.25">
      <c r="A15" s="14" t="s">
        <v>323</v>
      </c>
      <c r="B15" s="21">
        <v>8</v>
      </c>
      <c r="C15" s="21">
        <v>8</v>
      </c>
      <c r="D15" s="21">
        <v>12</v>
      </c>
      <c r="E15" s="21">
        <v>9</v>
      </c>
      <c r="F15" s="23"/>
      <c r="G15" s="21">
        <v>17</v>
      </c>
      <c r="H15" s="22">
        <f t="shared" si="0"/>
        <v>46</v>
      </c>
      <c r="I15" s="23" t="s">
        <v>324</v>
      </c>
    </row>
    <row r="17" spans="1:9" ht="15" customHeight="1" x14ac:dyDescent="0.25">
      <c r="A17" s="9" t="s">
        <v>325</v>
      </c>
      <c r="B17" s="9"/>
      <c r="C17" s="9"/>
      <c r="D17" s="9"/>
      <c r="E17" s="9"/>
      <c r="F17" s="9"/>
      <c r="G17" s="9"/>
      <c r="H17" s="9"/>
      <c r="I17" s="9"/>
    </row>
    <row r="18" spans="1:9" ht="26.25" x14ac:dyDescent="0.25">
      <c r="A18" s="17" t="s">
        <v>326</v>
      </c>
      <c r="B18" s="17" t="s">
        <v>327</v>
      </c>
      <c r="C18" s="17" t="s">
        <v>92</v>
      </c>
    </row>
    <row r="19" spans="1:9" ht="96.75" customHeight="1" x14ac:dyDescent="0.25">
      <c r="A19" s="24" t="s">
        <v>328</v>
      </c>
      <c r="B19" s="8" t="s">
        <v>329</v>
      </c>
      <c r="C19" s="8"/>
      <c r="D19" s="8"/>
      <c r="E19" s="8"/>
      <c r="F19" s="8"/>
      <c r="G19" s="8"/>
      <c r="H19" s="7" t="s">
        <v>330</v>
      </c>
      <c r="I19" s="7"/>
    </row>
    <row r="20" spans="1:9" ht="96.75" customHeight="1" x14ac:dyDescent="0.25">
      <c r="A20" s="24" t="s">
        <v>331</v>
      </c>
      <c r="B20" s="8" t="s">
        <v>332</v>
      </c>
      <c r="C20" s="8"/>
      <c r="D20" s="8"/>
      <c r="E20" s="8"/>
      <c r="F20" s="8"/>
      <c r="G20" s="8"/>
      <c r="H20" s="7" t="s">
        <v>333</v>
      </c>
      <c r="I20" s="7"/>
    </row>
    <row r="21" spans="1:9" ht="96.75" customHeight="1" x14ac:dyDescent="0.25">
      <c r="A21" s="24" t="s">
        <v>334</v>
      </c>
      <c r="B21" s="8" t="s">
        <v>335</v>
      </c>
      <c r="C21" s="8"/>
      <c r="D21" s="8"/>
      <c r="E21" s="8"/>
      <c r="F21" s="8"/>
      <c r="G21" s="8"/>
      <c r="H21" s="7" t="s">
        <v>336</v>
      </c>
      <c r="I21" s="7"/>
    </row>
    <row r="22" spans="1:9" ht="96.75" customHeight="1" x14ac:dyDescent="0.25">
      <c r="A22" s="24" t="s">
        <v>337</v>
      </c>
      <c r="B22" s="8" t="s">
        <v>338</v>
      </c>
      <c r="C22" s="8"/>
      <c r="D22" s="8"/>
      <c r="E22" s="8"/>
      <c r="F22" s="8"/>
      <c r="G22" s="8"/>
      <c r="H22" s="7" t="s">
        <v>122</v>
      </c>
      <c r="I22" s="7"/>
    </row>
    <row r="23" spans="1:9" ht="96.75" customHeight="1" x14ac:dyDescent="0.25">
      <c r="A23" s="24" t="s">
        <v>339</v>
      </c>
      <c r="B23" s="8" t="s">
        <v>340</v>
      </c>
      <c r="C23" s="8"/>
      <c r="D23" s="8"/>
      <c r="E23" s="8"/>
      <c r="F23" s="8"/>
      <c r="G23" s="8"/>
      <c r="H23" s="7" t="s">
        <v>341</v>
      </c>
      <c r="I23" s="7"/>
    </row>
    <row r="24" spans="1:9" ht="96.75" customHeight="1" x14ac:dyDescent="0.25">
      <c r="A24" s="24" t="s">
        <v>342</v>
      </c>
      <c r="B24" s="8" t="s">
        <v>343</v>
      </c>
      <c r="C24" s="8"/>
      <c r="D24" s="8"/>
      <c r="E24" s="8"/>
      <c r="F24" s="8"/>
      <c r="G24" s="8"/>
      <c r="H24" s="7" t="s">
        <v>122</v>
      </c>
      <c r="I24" s="7"/>
    </row>
    <row r="25" spans="1:9" ht="96.75" customHeight="1" x14ac:dyDescent="0.25">
      <c r="A25" s="24" t="s">
        <v>344</v>
      </c>
      <c r="B25" s="8" t="s">
        <v>345</v>
      </c>
      <c r="C25" s="8"/>
      <c r="D25" s="8"/>
      <c r="E25" s="8"/>
      <c r="F25" s="8"/>
      <c r="G25" s="8"/>
      <c r="H25" s="7" t="s">
        <v>122</v>
      </c>
      <c r="I25" s="7"/>
    </row>
    <row r="27" spans="1:9" ht="15" customHeight="1" x14ac:dyDescent="0.25">
      <c r="A27" s="11" t="s">
        <v>346</v>
      </c>
      <c r="B27" s="11"/>
      <c r="C27" s="11"/>
      <c r="D27" s="11"/>
      <c r="E27" s="11"/>
      <c r="F27" s="11"/>
      <c r="G27" s="11"/>
      <c r="H27" s="11"/>
      <c r="I27" s="11"/>
    </row>
    <row r="28" spans="1:9" ht="15" customHeight="1" x14ac:dyDescent="0.25">
      <c r="A28" s="11" t="s">
        <v>347</v>
      </c>
      <c r="B28" s="11"/>
      <c r="C28" s="11"/>
      <c r="D28" s="11"/>
      <c r="E28" s="11"/>
      <c r="F28" s="11"/>
      <c r="G28" s="11"/>
      <c r="H28" s="11"/>
      <c r="I28" s="11"/>
    </row>
  </sheetData>
  <mergeCells count="19">
    <mergeCell ref="A27:I27"/>
    <mergeCell ref="A28:I28"/>
    <mergeCell ref="B23:G23"/>
    <mergeCell ref="H23:I23"/>
    <mergeCell ref="B24:G24"/>
    <mergeCell ref="H24:I24"/>
    <mergeCell ref="B25:G25"/>
    <mergeCell ref="H25:I25"/>
    <mergeCell ref="B20:G20"/>
    <mergeCell ref="H20:I20"/>
    <mergeCell ref="B21:G21"/>
    <mergeCell ref="H21:I21"/>
    <mergeCell ref="B22:G22"/>
    <mergeCell ref="H22:I22"/>
    <mergeCell ref="A1:I1"/>
    <mergeCell ref="A2:I2"/>
    <mergeCell ref="A17:I17"/>
    <mergeCell ref="B19:G19"/>
    <mergeCell ref="H19:I19"/>
  </mergeCells>
  <pageMargins left="0.75" right="0.75" top="1" bottom="1"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Earth Climate History</vt:lpstr>
      <vt:lpstr>Global Temperature</vt:lpstr>
      <vt:lpstr>Atmospheric CO2</vt:lpstr>
      <vt:lpstr>Sea Level &amp; Ocean</vt:lpstr>
      <vt:lpstr>Ice &amp; Glaciers</vt:lpstr>
      <vt:lpstr>U.S. Extreme Weather</vt:lpstr>
      <vt:lpstr>U.S. Wildfires</vt:lpstr>
      <vt:lpstr>Insurance &amp; CRE Impact</vt:lpstr>
      <vt:lpstr>High-Tide Flood Trend</vt:lpstr>
      <vt:lpstr>Insurance Premiums</vt:lpstr>
      <vt:lpstr>Sources &amp; Links</vt:lpstr>
      <vt:lpstr>Lake Mead Elevation</vt:lpstr>
      <vt:lpstr>Insurance Indexed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Charles Weintraub</cp:lastModifiedBy>
  <cp:revision>11</cp:revision>
  <dcterms:created xsi:type="dcterms:W3CDTF">2026-03-16T15:16:11Z</dcterms:created>
  <dcterms:modified xsi:type="dcterms:W3CDTF">2026-03-23T14:25:45Z</dcterms:modified>
  <dc:language>en-US</dc:language>
</cp:coreProperties>
</file>