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18" documentId="11_866B4DC03C1A951895CF76EFA5D49EB1A8CAFE69" xr6:coauthVersionLast="47" xr6:coauthVersionMax="47" xr10:uidLastSave="{BDB399E7-31AF-4C31-BEA8-73E396CCDBD0}"/>
  <bookViews>
    <workbookView xWindow="-120" yWindow="-120" windowWidth="29040" windowHeight="15720" tabRatio="500" xr2:uid="{00000000-000D-0000-FFFF-FFFF00000000}"/>
  </bookViews>
  <sheets>
    <sheet name="Trade Balance" sheetId="1" r:id="rId1"/>
    <sheet name="Tariff Revenue" sheetId="2" r:id="rId2"/>
    <sheet name="Industrial Policy Acts" sheetId="3" r:id="rId3"/>
    <sheet name="Mfg Construction" sheetId="4" r:id="rId4"/>
    <sheet name="Ports &amp; Crossings" sheetId="5" r:id="rId5"/>
    <sheet name="Trading Partners" sheetId="6" r:id="rId6"/>
    <sheet name="Methodology &amp; Sources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2" i="6" l="1"/>
  <c r="F71" i="6"/>
  <c r="F70" i="6"/>
  <c r="F69" i="6"/>
  <c r="F68" i="6"/>
  <c r="F67" i="6"/>
  <c r="F66" i="6"/>
  <c r="F65" i="6"/>
  <c r="F64" i="6"/>
  <c r="F63" i="6"/>
  <c r="F58" i="6"/>
  <c r="F57" i="6"/>
  <c r="F56" i="6"/>
  <c r="F55" i="6"/>
  <c r="F54" i="6"/>
  <c r="F53" i="6"/>
  <c r="F52" i="6"/>
  <c r="F51" i="6"/>
  <c r="F50" i="6"/>
  <c r="F49" i="6"/>
  <c r="F44" i="6"/>
  <c r="F43" i="6"/>
  <c r="F42" i="6"/>
  <c r="F41" i="6"/>
  <c r="F40" i="6"/>
  <c r="F39" i="6"/>
  <c r="F38" i="6"/>
  <c r="F37" i="6"/>
  <c r="F36" i="6"/>
  <c r="F35" i="6"/>
  <c r="F30" i="6"/>
  <c r="F29" i="6"/>
  <c r="F28" i="6"/>
  <c r="F27" i="6"/>
  <c r="F26" i="6"/>
  <c r="F25" i="6"/>
  <c r="F24" i="6"/>
  <c r="F23" i="6"/>
  <c r="F22" i="6"/>
  <c r="F21" i="6"/>
  <c r="F16" i="6"/>
  <c r="F15" i="6"/>
  <c r="F14" i="6"/>
  <c r="F13" i="6"/>
  <c r="F12" i="6"/>
  <c r="F11" i="6"/>
  <c r="F10" i="6"/>
  <c r="F9" i="6"/>
  <c r="F8" i="6"/>
  <c r="F7" i="6"/>
  <c r="H63" i="4"/>
  <c r="I62" i="4" s="1"/>
  <c r="F63" i="4"/>
  <c r="G61" i="4" s="1"/>
  <c r="D63" i="4"/>
  <c r="E62" i="4" s="1"/>
  <c r="B63" i="4"/>
  <c r="C62" i="4" s="1"/>
  <c r="I61" i="4"/>
  <c r="E61" i="4"/>
  <c r="C61" i="4"/>
  <c r="G60" i="4"/>
  <c r="E60" i="4"/>
  <c r="C60" i="4"/>
  <c r="G59" i="4"/>
  <c r="E59" i="4"/>
  <c r="C59" i="4"/>
  <c r="G58" i="4"/>
  <c r="E58" i="4"/>
  <c r="C58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G62" i="4" l="1"/>
  <c r="G63" i="4" s="1"/>
  <c r="I59" i="4"/>
  <c r="C63" i="4"/>
  <c r="E63" i="4"/>
  <c r="I58" i="4"/>
  <c r="I60" i="4"/>
  <c r="I63" i="4" l="1"/>
</calcChain>
</file>

<file path=xl/sharedStrings.xml><?xml version="1.0" encoding="utf-8"?>
<sst xmlns="http://schemas.openxmlformats.org/spreadsheetml/2006/main" count="470" uniqueCount="305">
  <si>
    <t>U.S. International Trade: Exports, Imports &amp; Balance (1992–2024)</t>
  </si>
  <si>
    <t>Annual Totals, Balance of Payments Basis ($Billions)</t>
  </si>
  <si>
    <t>Source: BEA/Census via FRED — Series: BOPTEXP, BOPTIMP, BOPGSTB, BOPGTB, BOPSTTB</t>
  </si>
  <si>
    <t>Year</t>
  </si>
  <si>
    <t>Exports
(Goods &amp; Svcs)</t>
  </si>
  <si>
    <t>Imports
(Goods &amp; Svcs)</t>
  </si>
  <si>
    <t>Trade Balance
(Goods &amp; Svcs)</t>
  </si>
  <si>
    <t>Trade Balance
(Goods Only)</t>
  </si>
  <si>
    <t>Trade Balance
(Services Only)</t>
  </si>
  <si>
    <t>Trade Deficit
(Absolute, $B)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</si>
  <si>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</si>
  <si>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</si>
  <si>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</si>
  <si>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</si>
  <si>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</si>
  <si>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</si>
  <si>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</si>
  <si>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</si>
  <si>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</si>
  <si>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</si>
  <si>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</si>
  <si>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</si>
  <si>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</si>
  <si>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</si>
  <si>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</si>
  <si>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</si>
  <si>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</si>
  <si>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</si>
  <si>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</si>
  <si>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</si>
  <si>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</si>
  <si>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</si>
  <si>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</si>
  <si>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</si>
  <si>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</si>
  <si>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</si>
  <si>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</si>
  <si>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</si>
  <si>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</si>
  <si>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</si>
  <si>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</si>
  <si>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</si>
  <si>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</si>
  <si>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Notes:</t>
  </si>
  <si>
    <t>• All data from BEA/Census joint release 'U.S. International Trade in Goods and Services'</t>
  </si>
  <si>
    <t>• Monthly data aggregated to annual totals, converted from millions to billions</t>
  </si>
  <si>
    <t>• Balance of Payments basis, seasonally adjusted</t>
  </si>
  <si>
    <t>• Column G = absolute value of deficit for charting (deficit shown as positive bar)</t>
  </si>
  <si>
    <t>• Goods-only deficit is larger than G&amp;S deficit because U.S. runs a services surplus</t>
  </si>
  <si>
    <t>U.S. Federal Customs Duty Revenue (1992–2025)</t>
  </si>
  <si>
    <t>Annual Revenue ($Billions) &amp; Effective Tariff Rate (%)</t>
  </si>
  <si>
    <t>Source: BEA via FRED (B235RC1A027NBEA) | 2025: Tax Foundation / Treasury Monthly Statements</t>
  </si>
  <si>
    <t>Customs Duty
Revenue ($B)</t>
  </si>
  <si>
    <t>Total Imports
($B, from Tab 1)</t>
  </si>
  <si>
    <t>Effective Tariff
Rate (%)</t>
  </si>
  <si>
    <t>2025*</t>
  </si>
  <si>
    <t>• 1992–2024: FRED series B235RC1A027NBEA (BEA, annual, not seasonally adjusted)</t>
  </si>
  <si>
    <t>• 2025*: Revenue ($264B) = Tax Foundation calendar-year projection. Imports ($4,281.0B) = BEA/Census joint release, Dec 2025 (pub. Feb 19, 2026): FT-900, census.gov/foreign-trade/Press-Release/current_press_release/ft900.pdf. Effective rate = 6.17% (264 ÷ 4,281). Prior spreadsheet used $4,200B round estimate — corrected.</t>
  </si>
  <si>
    <t>• Effective Tariff Rate = Customs Revenue ÷ Total Imports (G&amp;S). Approximation; tariffs apply to goods only.</t>
  </si>
  <si>
    <t>• FY2025 customs duties were $195B (CRFB); CY2025 was $264B (Tax Foundation) — FY vs CY difference.</t>
  </si>
  <si>
    <t>• IEEPA tariff legality under Supreme Court review; ~$90B could require refund if ruled unconstitutional.</t>
  </si>
  <si>
    <t>Biden-Era Industrial Policy Acts: IIJA, CHIPS &amp; Science, IRA</t>
  </si>
  <si>
    <t>Summary of Authorization, Appropriation &amp; Private Investment</t>
  </si>
  <si>
    <t>Primary Source: Congressional Research Service (CRS) | Cross-checked: White House Invest.gov, Northern Trust</t>
  </si>
  <si>
    <t>Infrastructure Investment
&amp; Jobs Act (IIJA)</t>
  </si>
  <si>
    <t>CHIPS &amp; Science Act</t>
  </si>
  <si>
    <t>Inflation Reduction
Act (IRA)</t>
  </si>
  <si>
    <t>Combined</t>
  </si>
  <si>
    <t>Date Signed</t>
  </si>
  <si>
    <t>November 15, 2021</t>
  </si>
  <si>
    <t>August 9, 2022</t>
  </si>
  <si>
    <t>August 16, 2022</t>
  </si>
  <si>
    <t>—</t>
  </si>
  <si>
    <t>Total Authorization</t>
  </si>
  <si>
    <t>$1.2 Trillion</t>
  </si>
  <si>
    <t>$280 Billion</t>
  </si>
  <si>
    <t>$783 Billion</t>
  </si>
  <si>
    <t>~$2.3 Trillion</t>
  </si>
  <si>
    <t>New Federal Spending
(above baseline)</t>
  </si>
  <si>
    <t>$550 Billion</t>
  </si>
  <si>
    <t>$52.7 Billion
($39B mfg grants)</t>
  </si>
  <si>
    <t>$369 Billion
(over 10 years)</t>
  </si>
  <si>
    <t>~$972 Billion</t>
  </si>
  <si>
    <t>Primary Mechanism</t>
  </si>
  <si>
    <t>Direct spending,
grants, formula funds</t>
  </si>
  <si>
    <t>Grants, tax credits
(25% investment credit)</t>
  </si>
  <si>
    <t>Tax credits,
loans, grants</t>
  </si>
  <si>
    <t>Mixed</t>
  </si>
  <si>
    <t>Key CRE-Relevant
Components</t>
  </si>
  <si>
    <t>Roads, bridges, rail,
broadband, ports, water,
EV charging</t>
  </si>
  <si>
    <t>Semiconductor fabs,
R&amp;D facilities,
National Semiconductor
Technology Center</t>
  </si>
  <si>
    <t>EV/battery plants,
clean energy mfg,
solar/wind facilities,
grid infrastructure</t>
  </si>
  <si>
    <t>Private Investment
Catalyzed*</t>
  </si>
  <si>
    <t>(Part of combined)</t>
  </si>
  <si>
    <t>$449B
(semiconductors)</t>
  </si>
  <si>
    <t>$215B clean power
$184B EV/batteries
$93B clean energy mfg
$51B heavy industry</t>
  </si>
  <si>
    <t>$1 Trillion+
(claimed)</t>
  </si>
  <si>
    <t>Disbursement
Timeline</t>
  </si>
  <si>
    <t>5–10 years;
majority via
formula funds</t>
  </si>
  <si>
    <t>Awards through 2026;
construction through
2030+</t>
  </si>
  <si>
    <t>Tax credits over
10 years; uptake
depends on private
sector</t>
  </si>
  <si>
    <t>Through ~2032</t>
  </si>
  <si>
    <t>Trump Admin
Status (2025)</t>
  </si>
  <si>
    <t>Freeze attempted
Jan 2025; court
overturned Apr 2025</t>
  </si>
  <si>
    <t>Awards largely
finalized by
Jan 2025</t>
  </si>
  <si>
    <t>Repeal/rescission
attempted; partial
protection via
enacted tax credits</t>
  </si>
  <si>
    <t>Uncertain;
legal battles
ongoing</t>
  </si>
  <si>
    <t>CRS Cross-Check Summary:</t>
  </si>
  <si>
    <t>IIJA: CRS Report R47034 confirms $1.2T total, $550B in new spending above the baseline reauthorization.</t>
  </si>
  <si>
    <t xml:space="preserve">  Northern Trust confirms the same $1.2T / $550B split. Invest.gov tracks project-level disbursements by state.</t>
  </si>
  <si>
    <t>CHIPS: CRS Report R47523 confirms $280B authorization with $52.7B in direct semiconductor funding.</t>
  </si>
  <si>
    <t xml:space="preserve">  Of that, $39B is for manufacturing incentives (grants/loans), $13.2B for R&amp;D, $0.5B for workforce.</t>
  </si>
  <si>
    <t xml:space="preserve">  Bloomberg (May 2024) reported $32.8B of the $39B fund had been allocated by that date.</t>
  </si>
  <si>
    <t>IRA: CRS Report R47262 confirms $783B total. The $369B clean energy figure is a CBO 10-year estimate</t>
  </si>
  <si>
    <t xml:space="preserve">  of tax credit costs; actual spending depends on private sector uptake and could be higher or lower.</t>
  </si>
  <si>
    <t xml:space="preserve">  Northern Trust confirms $783B. Goldman Sachs (2023) estimated actual IRA clean energy costs could reach $1.2T.</t>
  </si>
  <si>
    <t>Combined Private Investment: White House Invest.gov claimed $1T+ as of Jan 10, 2025. Breakdown:</t>
  </si>
  <si>
    <t xml:space="preserve">  $449B semiconductors, $184B EV/batteries, $215B clean power, $93B clean energy mfg, $51B heavy industry.</t>
  </si>
  <si>
    <t xml:space="preserve">  These are announced investments, not independently verified. Actual completion rates will vary.</t>
  </si>
  <si>
    <t>Key Assumptions &amp; Caveats:</t>
  </si>
  <si>
    <t>• Authorization ≠ Appropriation ≠ Disbursed. These acts authorize spending over 5–10 year windows.</t>
  </si>
  <si>
    <t>• IIJA $1.2T includes ~$650B in previously authorized baseline spending; $550B is genuinely new.</t>
  </si>
  <si>
    <t>• CHIPS Act $280B includes $200B+ in R&amp;D authorizations requiring separate annual appropriations.</t>
  </si>
  <si>
    <t>• IRA $369B is primarily tax credits (not direct grants) — actual spending depends on private sector uptake.</t>
  </si>
  <si>
    <t>• Trump admin attempted to freeze IRA/IIJA disbursements (Jan 2025); court overturned (Apr 2025). Status uncertain.</t>
  </si>
  <si>
    <t>U.S. Manufacturing Construction Spending (2002–2025)</t>
  </si>
  <si>
    <t>Annual Average of Monthly SAAR ($Billions)</t>
  </si>
  <si>
    <t>Source: U.S. Census Bureau via FRED — Series: TLMFGCONS</t>
  </si>
  <si>
    <t>Manufacturing
Construction ($B)</t>
  </si>
  <si>
    <t>YoY Change
($B)</t>
  </si>
  <si>
    <t>YoY Change
(%)</t>
  </si>
  <si>
    <t>2025</t>
  </si>
  <si>
    <t>Manufacturing Construction Spending by Sector</t>
  </si>
  <si>
    <t>Approximate Shares of Total Manufacturing Construction ($Billions)</t>
  </si>
  <si>
    <t>Source: U.S. Treasury (Aug 2023), Federal Reserve Bank of Boston (Nov 2024), Atlantic Council. Derived from Census C30 subsector data.</t>
  </si>
  <si>
    <t>Sector (NAICS)</t>
  </si>
  <si>
    <t>2019
($B)</t>
  </si>
  <si>
    <t>2019
(Share)</t>
  </si>
  <si>
    <t>2022
($B)</t>
  </si>
  <si>
    <t>2022
(Share)</t>
  </si>
  <si>
    <t>2023
($B)</t>
  </si>
  <si>
    <t>2023
(Share)</t>
  </si>
  <si>
    <t>2024
($B)</t>
  </si>
  <si>
    <t>2024
(Share)</t>
  </si>
  <si>
    <t>Computer, Electronics &amp;
Electrical (334/335)
[Incl. semiconductors,
batteries, solar/wind]</t>
  </si>
  <si>
    <t>Chemical (325)
[Incl. battery chemicals,
specialty chemicals]</t>
  </si>
  <si>
    <t>Transportation Equipment
(336) [Incl. EV assembly,
auto parts]</t>
  </si>
  <si>
    <t>Food &amp; Beverage
(311/312)</t>
  </si>
  <si>
    <t>All Other Manufacturing</t>
  </si>
  <si>
    <t>Total Manufacturing</t>
  </si>
  <si>
    <t>Notes on Sector Breakdown:</t>
  </si>
  <si>
    <t>• This breakdown is derived from Census Bureau C30 subsector data as analyzed by U.S. Treasury</t>
  </si>
  <si>
    <t xml:space="preserve">  ('Unpacking the Boom in U.S. Construction of Manufacturing Facilities,' Aug 2023),</t>
  </si>
  <si>
    <t xml:space="preserve">  Federal Reserve Bank of Boston ('Manufacturing Gains from Green Energy and Semiconductor Spending,' Nov 2024),</t>
  </si>
  <si>
    <t xml:space="preserve">  and Atlantic Council research. CRE42 did not independently extract C30 subsector data.</t>
  </si>
  <si>
    <t>• 'Computer, Electronics &amp; Electrical' includes semiconductor fabs (CHIPS Act), battery/solar/wind mfg (IRA),</t>
  </si>
  <si>
    <t xml:space="preserve">  and related supply chain facilities. This category went from ~11% of total in 2018 to ~64% in 2023.</t>
  </si>
  <si>
    <t>• Data centers are NOT included in manufacturing construction — Census classifies them under commercial/power.</t>
  </si>
  <si>
    <t xml:space="preserve">  See CRE42 Data Centers section for data center capital spending analysis.</t>
  </si>
  <si>
    <t>• 2024 figures are CRE42 estimates based on available monthly data and trend extrapolation; treat as approximate.</t>
  </si>
  <si>
    <t>• Sector totals may not match Tab 4 annual averages exactly due to rounding and estimation methodology.</t>
  </si>
  <si>
    <t>U.S. Ports of Entry: Trade Value, Container Volume &amp; Border Crossings</t>
  </si>
  <si>
    <t>Seaports, Airports &amp; Land Border Crossings</t>
  </si>
  <si>
    <t>Sources: U.S. Census Bureau (trade value), Bureau of Transportation Statistics (TEUs), Port Authorities</t>
  </si>
  <si>
    <t>Table 5A: Top 10 U.S. Ports of Entry by Trade Value (2024)</t>
  </si>
  <si>
    <t>Rank</t>
  </si>
  <si>
    <t>Port of Entry</t>
  </si>
  <si>
    <t>Type</t>
  </si>
  <si>
    <t>Total Trade ($B)</t>
  </si>
  <si>
    <t>Exports ($B)</t>
  </si>
  <si>
    <t>Imports ($B)</t>
  </si>
  <si>
    <t>Laredo, TX</t>
  </si>
  <si>
    <t>Land</t>
  </si>
  <si>
    <t>Los Angeles, CA</t>
  </si>
  <si>
    <t>Sea</t>
  </si>
  <si>
    <t>Chicago, IL</t>
  </si>
  <si>
    <t>Air/Multi</t>
  </si>
  <si>
    <t>New York/Newark, NJ</t>
  </si>
  <si>
    <t>Sea/Air</t>
  </si>
  <si>
    <t>Houston, TX</t>
  </si>
  <si>
    <t>Savannah, GA</t>
  </si>
  <si>
    <t>Long Beach, CA</t>
  </si>
  <si>
    <t>Detroit, MI</t>
  </si>
  <si>
    <t>El Paso, TX</t>
  </si>
  <si>
    <t>JFK Airport, NY</t>
  </si>
  <si>
    <t>Air</t>
  </si>
  <si>
    <t>Source: U.S. Census Bureau Foreign Trade Division. Rankings approximate; some figures estimated from customs district data.</t>
  </si>
  <si>
    <t>Land border crossings shown in bold red. Laredo became #1 U.S. port by trade value in 2023 — first land crossing ever.</t>
  </si>
  <si>
    <t>Table 5B: Top 10 U.S. Container Seaports by TEUs (2023)</t>
  </si>
  <si>
    <t>Port</t>
  </si>
  <si>
    <t>Total TEUs
(Millions)</t>
  </si>
  <si>
    <t>YoY Change</t>
  </si>
  <si>
    <t>Share of
U.S. Total</t>
  </si>
  <si>
    <t>-13%</t>
  </si>
  <si>
    <t>18.2%</t>
  </si>
  <si>
    <t>-8%</t>
  </si>
  <si>
    <t>14.9%</t>
  </si>
  <si>
    <t>New York / New Jersey</t>
  </si>
  <si>
    <t>-12%</t>
  </si>
  <si>
    <t>14.7%</t>
  </si>
  <si>
    <t>9.9%</t>
  </si>
  <si>
    <t>+2%</t>
  </si>
  <si>
    <t>7.2%</t>
  </si>
  <si>
    <t>Virginia (Norfolk)</t>
  </si>
  <si>
    <t>-11%</t>
  </si>
  <si>
    <t>6.1%</t>
  </si>
  <si>
    <t>Charleston, SC</t>
  </si>
  <si>
    <t>-6%</t>
  </si>
  <si>
    <t>4.8%</t>
  </si>
  <si>
    <t>Seattle/Tacoma (NWSA)</t>
  </si>
  <si>
    <t>-5%</t>
  </si>
  <si>
    <t>6.3%</t>
  </si>
  <si>
    <t>Oakland, CA</t>
  </si>
  <si>
    <t>4.0%</t>
  </si>
  <si>
    <t>Miami, FL</t>
  </si>
  <si>
    <t>+1%</t>
  </si>
  <si>
    <t>2.2%</t>
  </si>
  <si>
    <t>Source: Bureau of Transportation Statistics (bts.gov/ports), port authority reports. 2023 data.</t>
  </si>
  <si>
    <t>Table 5C: Port of Laredo — Annual Trade Value ($B), 2015–2024</t>
  </si>
  <si>
    <t>Truck Crossings
(Millions, approx.)</t>
  </si>
  <si>
    <t>Source: Census Bureau data / Laredo EDC / WorldCity; truck crossings from City of Laredo / BTS.</t>
  </si>
  <si>
    <t>Laredo handles ~40% of all U.S.-Mexico land trade. 6M+ truck crossings/yr (~12,000 trailers/day).</t>
  </si>
  <si>
    <t>Became #1 U.S. port by trade value in 2023 — first land border crossing ever to hold that rank.</t>
  </si>
  <si>
    <t>Key CRE: Major industrial/logistics boom — Scannell, Invesco, Realterm, Titan active in market.</t>
  </si>
  <si>
    <t>$/TEU Reference Estimate:</t>
  </si>
  <si>
    <t>Port of Los Angeles 2023: ~$330B trade value ÷ 9.9M TEUs ≈ ~$33,000 per TEU (average).</t>
  </si>
  <si>
    <t>Rough reference only. A container of electronics may be worth $500K+; raw materials ~$5K. Do not use for precise comparison.</t>
  </si>
  <si>
    <t>Top 10 U.S. Trading Partners by Total Trade Value (2020–2024)</t>
  </si>
  <si>
    <t>Goods Trade Only ($Billions)</t>
  </si>
  <si>
    <t>Source: U.S. Census Bureau Foreign Trade Division (census.gov/foreign-trade)</t>
  </si>
  <si>
    <t>Top 10 Trading Partners — 2020</t>
  </si>
  <si>
    <t>Country</t>
  </si>
  <si>
    <t>Total Trade
($B)</t>
  </si>
  <si>
    <t>U.S. Exports
($B)</t>
  </si>
  <si>
    <t>U.S. Imports
($B)</t>
  </si>
  <si>
    <t>Balance
($B)</t>
  </si>
  <si>
    <t>China</t>
  </si>
  <si>
    <t>Mexico</t>
  </si>
  <si>
    <t>Canada</t>
  </si>
  <si>
    <t>Japan</t>
  </si>
  <si>
    <t>Germany</t>
  </si>
  <si>
    <t>South Korea</t>
  </si>
  <si>
    <t>United Kingdom</t>
  </si>
  <si>
    <t>Vietnam</t>
  </si>
  <si>
    <t>India</t>
  </si>
  <si>
    <t>Taiwan</t>
  </si>
  <si>
    <t>Top 10 Trading Partners — 2021</t>
  </si>
  <si>
    <t>Top 10 Trading Partners — 2022</t>
  </si>
  <si>
    <t>Top 10 Trading Partners — 2023</t>
  </si>
  <si>
    <t>Top 10 Trading Partners — 2024</t>
  </si>
  <si>
    <t>• Source: U.S. Census Bureau Foreign Trade Division — goods trade only (excludes services)</t>
  </si>
  <si>
    <t>• Mexico surpassed China as #1 U.S. trading partner in 2023 — driven by nearshoring &amp; tariff diversion</t>
  </si>
  <si>
    <t>• Balance = U.S. Exports − U.S. Imports (negative = U.S. deficit with that country)</t>
  </si>
  <si>
    <t>• Vietnam's rapid growth (~$91B in 2020 to ~$136B in 2024) reflects supply chain shifts from China</t>
  </si>
  <si>
    <t>Chart Data: Total Trade by Key Partner (2020–2024)</t>
  </si>
  <si>
    <t>Avg of
Rest*</t>
  </si>
  <si>
    <t>*Avg of Rest = Average trade value of the other five top-10 partners (South Korea, United Kingdom, Vietnam, India, Taiwan) each year. Shown as average rather than sum for visual comparability with individual country lines.</t>
  </si>
  <si>
    <t>CRE42 Trade Data Spreadsheet — Methodology &amp; Sources</t>
  </si>
  <si>
    <t>GENERAL NOTES</t>
  </si>
  <si>
    <t>This spreadsheet compiles publicly available U.S. trade and economic data for CRE42 Trade &amp; Trade Policy content.</t>
  </si>
  <si>
    <t>All data should be verified against primary sources before publication. Assembled March 2026.</t>
  </si>
  <si>
    <t>TAB</t>
  </si>
  <si>
    <t>SOURCE &amp; SERIES</t>
  </si>
  <si>
    <t>NOTES</t>
  </si>
  <si>
    <t>Tab 1: Trade Balance</t>
  </si>
  <si>
    <t>BEA/Census via FRED
BOPTEXP, BOPTIMP, BOPGSTB,
BOPGTB, BOPSTTB</t>
  </si>
  <si>
    <t>Monthly BOP data → annual totals.
All from same joint release. $Billions.
1992–2024. Col G = ABS(deficit) for charts.</t>
  </si>
  <si>
    <t>Tab 2: Tariff Revenue</t>
  </si>
  <si>
    <t>BEA via FRED: B235RC1A027NBEA
+ Tax Foundation (2025 only)</t>
  </si>
  <si>
    <t>Annual customs duties from NIPA Table 3.2.
2025 CY ($264B) from Tax Foundation.
Effective rate = Revenue ÷ Imports.</t>
  </si>
  <si>
    <t>Tab 3: Industrial Acts</t>
  </si>
  <si>
    <t>Congressional Research Service
(CRS Reports R47034, R47523,
R47262). Cross-checked:
Invest.gov, Northern Trust</t>
  </si>
  <si>
    <t>Summary table, not time-series.
See CRS cross-check on tab.
Authorization ≠ Appropriation ≠ Spent.</t>
  </si>
  <si>
    <t>Tab 4: Mfg Construction</t>
  </si>
  <si>
    <t>Census via FRED: TLMFGCONS
+ Sector breakdown from:
U.S. Treasury (Aug 2023),
Fed Reserve Boston (Nov 2024),
Atlantic Council</t>
  </si>
  <si>
    <t>Total (public + private). 2002–2025.
Sector breakdown derived from
Census C30 subsector data as
analyzed by Treasury/Boston Fed.</t>
  </si>
  <si>
    <t>Tab 5: Ports &amp; Crossings</t>
  </si>
  <si>
    <t>Census Foreign Trade (value)
BTS (TEUs), Port Authorities,
Laredo EDC</t>
  </si>
  <si>
    <t>Mixed sources by sub-table.
Trade value vs TEUs are different
units. $/TEU is rough reference.</t>
  </si>
  <si>
    <t>Tab 6: Trading Partners</t>
  </si>
  <si>
    <t>Census Foreign Trade Division
census.gov/foreign-trade</t>
  </si>
  <si>
    <t>Goods only (excl. services).
2020–2024. Subject to revision.
Line chart includes 'Rest of Top 10'
composite.</t>
  </si>
  <si>
    <t>KEY URLS</t>
  </si>
  <si>
    <t>FRED:</t>
  </si>
  <si>
    <t>fred.stlouisfed.org</t>
  </si>
  <si>
    <t>Census Foreign Trade:</t>
  </si>
  <si>
    <t>census.gov/foreign-trade</t>
  </si>
  <si>
    <t>BTS Port Data:</t>
  </si>
  <si>
    <t>bts.gov/ports</t>
  </si>
  <si>
    <t>Tax Foundation:</t>
  </si>
  <si>
    <t>taxfoundation.org/research/all/federal/trump-tariffs-trade-war/</t>
  </si>
  <si>
    <t>CRS Reports:</t>
  </si>
  <si>
    <t>crs.gov/reports</t>
  </si>
  <si>
    <t>Invest.gov:</t>
  </si>
  <si>
    <t>invest.gov</t>
  </si>
  <si>
    <t>Treasury Mfg Analysis:</t>
  </si>
  <si>
    <t>home.treasury.gov/news/featured-stories/unpacking-the-boom-in-us-construction-of-manufacturing-facilities</t>
  </si>
  <si>
    <t>Boston Fed Mfg Paper:</t>
  </si>
  <si>
    <t>bostonfed.org/publications/current-policy-perspectives/2024/manufacturing-gains-from-green-energy-and-semiconductor-spending.aspx</t>
  </si>
  <si>
    <t>Laredo EDC:</t>
  </si>
  <si>
    <t>laredoedc.org/site-selection/international-trade/</t>
  </si>
  <si>
    <t>PREPARED FOR</t>
  </si>
  <si>
    <t>CRE42.com — Commercial Real Estate Investment Strategy</t>
  </si>
  <si>
    <t>MIT Center for Real Estate — Course 11.S969</t>
  </si>
  <si>
    <t>File: CRE42_Trade_Data.xlsx | Prepared: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</si>
</sst>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1"/>
      <color theme="1"/>
      <name val="Calibri"/>
      <family val="2"/>
      <charset val="1"/>
    </font>
    <font>
      <b/>
      <sz val="14"/>
      <color rgb="FFA31F34"/>
      <name val="Arial"/>
      <family val="2"/>
    </font>
    <font>
      <b/>
      <sz val="11"/>
      <color rgb="FF2C2C2C"/>
      <name val="Arial"/>
      <family val="2"/>
    </font>
    <font>
      <i/>
      <sz val="9"/>
      <color rgb="FF5A5A5A"/>
      <name val="Arial"/>
      <family val="2"/>
    </font>
    <font>
      <b/>
      <sz val="10"/>
      <color rgb="FFFFFFFF"/>
      <name val="Arial"/>
      <family val="2"/>
    </font>
    <font>
      <sz val="10"/>
      <color rgb="FF2C2C2C"/>
      <name val="Arial"/>
      <family val="2"/>
    </font>
    <font>
      <sz val="9"/>
      <color rgb="FF5A5A5A"/>
      <name val="Arial"/>
      <family val="2"/>
    </font>
    <font>
      <sz val="10"/>
      <color rgb="FF0000FF"/>
      <name val="Arial"/>
      <family val="2"/>
    </font>
    <font>
      <b/>
      <sz val="10"/>
      <color rgb="FF2C2C2C"/>
      <name val="Arial"/>
      <family val="2"/>
    </font>
    <font>
      <b/>
      <sz val="11"/>
      <color rgb="FFA31F34"/>
      <name val="Arial"/>
      <family val="2"/>
    </font>
    <font>
      <b/>
      <sz val="10"/>
      <color rgb="FFA31F3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FFFFF"/>
        <bgColor rgb="FFF9F9F9"/>
      </patternFill>
    </fill>
    <fill>
      <patternFill patternType="solid">
        <fgColor rgb="FFF9F3F4"/>
        <bgColor rgb="FFF9F9F9"/>
      </patternFill>
    </fill>
    <fill>
      <patternFill patternType="solid">
        <fgColor rgb="FFFFF8DC"/>
        <bgColor rgb="FFF9F3F4"/>
      </patternFill>
    </fill>
  </fills>
  <borders count="3">
    <border>
      <left/>
      <right/>
      <top/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 style="thin">
        <color rgb="FFE8E8E8"/>
      </right>
      <top style="medium">
        <color rgb="FFA31F34"/>
      </top>
      <bottom style="medium">
        <color rgb="FFA31F3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6" fillId="0" borderId="0" xfId="0" applyFont="1"/>
    <xf numFmtId="0" fontId="9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/>
    <xf numFmtId="165" fontId="7" fillId="5" borderId="1" xfId="0" applyNumberFormat="1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8" fillId="0" borderId="2" xfId="0" applyFont="1" applyBorder="1"/>
    <xf numFmtId="164" fontId="8" fillId="0" borderId="2" xfId="0" applyNumberFormat="1" applyFont="1" applyBorder="1"/>
    <xf numFmtId="165" fontId="8" fillId="0" borderId="2" xfId="0" applyNumberFormat="1" applyFont="1" applyBorder="1"/>
    <xf numFmtId="0" fontId="10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6" fillId="0" borderId="0" xfId="0" applyFont="1"/>
    <xf numFmtId="0" fontId="9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B59B6"/>
      <rgbColor rgb="FFA31F34"/>
      <rgbColor rgb="FFFFF8DC"/>
      <rgbColor rgb="FFE8E8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F9F3F4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600"/>
      <rgbColor rgb="FF5A5A5A"/>
      <rgbColor rgb="FF878787"/>
      <rgbColor rgb="FF003366"/>
      <rgbColor rgb="FF2E8B57"/>
      <rgbColor rgb="FF003300"/>
      <rgbColor rgb="FF595959"/>
      <rgbColor rgb="FF993300"/>
      <rgbColor rgb="FFC0504D"/>
      <rgbColor rgb="FF1F4E7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Trade Deficit (1992–2024)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'Trade Balance'!$G$5</c:f>
              <c:strCache>
                <c:ptCount val="1"/>
                <c:pt idx="0">
                  <c:v>Trade Deficit
(Absolute, $B)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'Trade Balance'!$A$6:$A$38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'Trade Balance'!$G$6:$G$38</c:f>
              <c:numCache>
                <c:formatCode>#,##0.0</c:formatCode>
                <c:ptCount val="33"/>
                <c:pt idx="0">
                  <c:v>39.200000000000003</c:v>
                </c:pt>
                <c:pt idx="1">
                  <c:v>70.3</c:v>
                </c:pt>
                <c:pt idx="2">
                  <c:v>98.1</c:v>
                </c:pt>
                <c:pt idx="3">
                  <c:v>96.4</c:v>
                </c:pt>
                <c:pt idx="4">
                  <c:v>104.1</c:v>
                </c:pt>
                <c:pt idx="5">
                  <c:v>108.2</c:v>
                </c:pt>
                <c:pt idx="6">
                  <c:v>166.1</c:v>
                </c:pt>
                <c:pt idx="7">
                  <c:v>262.7</c:v>
                </c:pt>
                <c:pt idx="8">
                  <c:v>372.9</c:v>
                </c:pt>
                <c:pt idx="9">
                  <c:v>364</c:v>
                </c:pt>
                <c:pt idx="10">
                  <c:v>419.2</c:v>
                </c:pt>
                <c:pt idx="11">
                  <c:v>490.2</c:v>
                </c:pt>
                <c:pt idx="12">
                  <c:v>606.5</c:v>
                </c:pt>
                <c:pt idx="13">
                  <c:v>714.2</c:v>
                </c:pt>
                <c:pt idx="14">
                  <c:v>755.5</c:v>
                </c:pt>
                <c:pt idx="15">
                  <c:v>696.1</c:v>
                </c:pt>
                <c:pt idx="16">
                  <c:v>701.2</c:v>
                </c:pt>
                <c:pt idx="17">
                  <c:v>372.5</c:v>
                </c:pt>
                <c:pt idx="18">
                  <c:v>484.4</c:v>
                </c:pt>
                <c:pt idx="19">
                  <c:v>535.5</c:v>
                </c:pt>
                <c:pt idx="20">
                  <c:v>527</c:v>
                </c:pt>
                <c:pt idx="21">
                  <c:v>476.5</c:v>
                </c:pt>
                <c:pt idx="22">
                  <c:v>480.6</c:v>
                </c:pt>
                <c:pt idx="23">
                  <c:v>497.7</c:v>
                </c:pt>
                <c:pt idx="24">
                  <c:v>497.1</c:v>
                </c:pt>
                <c:pt idx="25">
                  <c:v>542.4</c:v>
                </c:pt>
                <c:pt idx="26">
                  <c:v>611.5</c:v>
                </c:pt>
                <c:pt idx="27">
                  <c:v>607.9</c:v>
                </c:pt>
                <c:pt idx="28">
                  <c:v>660.8</c:v>
                </c:pt>
                <c:pt idx="29">
                  <c:v>862.1</c:v>
                </c:pt>
                <c:pt idx="30">
                  <c:v>948.1</c:v>
                </c:pt>
                <c:pt idx="31">
                  <c:v>775.3</c:v>
                </c:pt>
                <c:pt idx="32">
                  <c:v>891.7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E-4E66-B70F-AFA829AB9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07972"/>
        <c:axId val="80078157"/>
      </c:barChart>
      <c:catAx>
        <c:axId val="721079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2700000"/>
          <a:lstStyle/>
          <a:p>
            <a:pPr>
              <a:defRPr sz="8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078157"/>
        <c:crosses val="autoZero"/>
        <c:auto val="1"/>
        <c:lblAlgn val="ctr"/>
        <c:lblOffset val="100"/>
        <c:noMultiLvlLbl val="0"/>
      </c:catAx>
      <c:valAx>
        <c:axId val="8007815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Trade Deficit ($B)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21079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Trade Balance: Goods vs. Services (1992–2024)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'Trade Balance'!$E$5</c:f>
              <c:strCache>
                <c:ptCount val="1"/>
                <c:pt idx="0">
                  <c:v>Trade Balance
(Goods Only)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'Trade Balance'!$A$6:$A$38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'Trade Balance'!$E$6:$E$38</c:f>
              <c:numCache>
                <c:formatCode>#,##0.0</c:formatCode>
                <c:ptCount val="33"/>
                <c:pt idx="0">
                  <c:v>-96.1</c:v>
                </c:pt>
                <c:pt idx="1">
                  <c:v>-132.5</c:v>
                </c:pt>
                <c:pt idx="2">
                  <c:v>-165.8</c:v>
                </c:pt>
                <c:pt idx="3">
                  <c:v>-174.2</c:v>
                </c:pt>
                <c:pt idx="4">
                  <c:v>-191</c:v>
                </c:pt>
                <c:pt idx="5">
                  <c:v>-198.4</c:v>
                </c:pt>
                <c:pt idx="6">
                  <c:v>-246.9</c:v>
                </c:pt>
                <c:pt idx="7">
                  <c:v>-345.6</c:v>
                </c:pt>
                <c:pt idx="8">
                  <c:v>-452.4</c:v>
                </c:pt>
                <c:pt idx="9">
                  <c:v>-427.2</c:v>
                </c:pt>
                <c:pt idx="10">
                  <c:v>-482.3</c:v>
                </c:pt>
                <c:pt idx="11">
                  <c:v>-547.29999999999995</c:v>
                </c:pt>
                <c:pt idx="12">
                  <c:v>-665.4</c:v>
                </c:pt>
                <c:pt idx="13">
                  <c:v>-782.8</c:v>
                </c:pt>
                <c:pt idx="14">
                  <c:v>-838.3</c:v>
                </c:pt>
                <c:pt idx="15">
                  <c:v>-819.4</c:v>
                </c:pt>
                <c:pt idx="16">
                  <c:v>-832.5</c:v>
                </c:pt>
                <c:pt idx="17">
                  <c:v>-507</c:v>
                </c:pt>
                <c:pt idx="18">
                  <c:v>-646</c:v>
                </c:pt>
                <c:pt idx="19">
                  <c:v>-740.7</c:v>
                </c:pt>
                <c:pt idx="20">
                  <c:v>-741.2</c:v>
                </c:pt>
                <c:pt idx="21">
                  <c:v>-702.6</c:v>
                </c:pt>
                <c:pt idx="22">
                  <c:v>-741.5</c:v>
                </c:pt>
                <c:pt idx="23">
                  <c:v>-762.6</c:v>
                </c:pt>
                <c:pt idx="24">
                  <c:v>-750.1</c:v>
                </c:pt>
                <c:pt idx="25">
                  <c:v>-807.5</c:v>
                </c:pt>
                <c:pt idx="26">
                  <c:v>-880.3</c:v>
                </c:pt>
                <c:pt idx="27">
                  <c:v>-864.3</c:v>
                </c:pt>
                <c:pt idx="28">
                  <c:v>-901.9</c:v>
                </c:pt>
                <c:pt idx="29">
                  <c:v>-1091</c:v>
                </c:pt>
                <c:pt idx="30">
                  <c:v>-1191.2</c:v>
                </c:pt>
                <c:pt idx="31">
                  <c:v>-1062.5</c:v>
                </c:pt>
                <c:pt idx="32">
                  <c:v>-1212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B-41A3-9B0A-CB29D8994841}"/>
            </c:ext>
          </c:extLst>
        </c:ser>
        <c:ser>
          <c:idx val="1"/>
          <c:order val="1"/>
          <c:tx>
            <c:strRef>
              <c:f>'Trade Balance'!$F$5</c:f>
              <c:strCache>
                <c:ptCount val="1"/>
                <c:pt idx="0">
                  <c:v>Trade Balance
(Services Only)</c:v>
                </c:pt>
              </c:strCache>
            </c:strRef>
          </c:tx>
          <c:spPr>
            <a:solidFill>
              <a:srgbClr val="1F4E7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'Trade Balance'!$A$6:$A$38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'Trade Balance'!$F$6:$F$38</c:f>
              <c:numCache>
                <c:formatCode>#,##0.0</c:formatCode>
                <c:ptCount val="33"/>
                <c:pt idx="0">
                  <c:v>56.9</c:v>
                </c:pt>
                <c:pt idx="1">
                  <c:v>62.2</c:v>
                </c:pt>
                <c:pt idx="2">
                  <c:v>67.7</c:v>
                </c:pt>
                <c:pt idx="3">
                  <c:v>77.8</c:v>
                </c:pt>
                <c:pt idx="4">
                  <c:v>86.9</c:v>
                </c:pt>
                <c:pt idx="5">
                  <c:v>90.2</c:v>
                </c:pt>
                <c:pt idx="6">
                  <c:v>80.8</c:v>
                </c:pt>
                <c:pt idx="7">
                  <c:v>82.9</c:v>
                </c:pt>
                <c:pt idx="8">
                  <c:v>79.5</c:v>
                </c:pt>
                <c:pt idx="9">
                  <c:v>63.2</c:v>
                </c:pt>
                <c:pt idx="10">
                  <c:v>63.1</c:v>
                </c:pt>
                <c:pt idx="11">
                  <c:v>57.1</c:v>
                </c:pt>
                <c:pt idx="12">
                  <c:v>58.9</c:v>
                </c:pt>
                <c:pt idx="13">
                  <c:v>68.599999999999994</c:v>
                </c:pt>
                <c:pt idx="14">
                  <c:v>82.8</c:v>
                </c:pt>
                <c:pt idx="15">
                  <c:v>123.3</c:v>
                </c:pt>
                <c:pt idx="16">
                  <c:v>131.30000000000001</c:v>
                </c:pt>
                <c:pt idx="17">
                  <c:v>134.5</c:v>
                </c:pt>
                <c:pt idx="18">
                  <c:v>161.6</c:v>
                </c:pt>
                <c:pt idx="19">
                  <c:v>205.2</c:v>
                </c:pt>
                <c:pt idx="20">
                  <c:v>214.2</c:v>
                </c:pt>
                <c:pt idx="21">
                  <c:v>226.1</c:v>
                </c:pt>
                <c:pt idx="22">
                  <c:v>260.89999999999998</c:v>
                </c:pt>
                <c:pt idx="23">
                  <c:v>264.89999999999998</c:v>
                </c:pt>
                <c:pt idx="24">
                  <c:v>253</c:v>
                </c:pt>
                <c:pt idx="25">
                  <c:v>265.10000000000002</c:v>
                </c:pt>
                <c:pt idx="26">
                  <c:v>268.8</c:v>
                </c:pt>
                <c:pt idx="27">
                  <c:v>256.39999999999998</c:v>
                </c:pt>
                <c:pt idx="28">
                  <c:v>241.1</c:v>
                </c:pt>
                <c:pt idx="29">
                  <c:v>228.9</c:v>
                </c:pt>
                <c:pt idx="30">
                  <c:v>243.1</c:v>
                </c:pt>
                <c:pt idx="31">
                  <c:v>287.2</c:v>
                </c:pt>
                <c:pt idx="32">
                  <c:v>320.3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B-41A3-9B0A-CB29D89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00842"/>
        <c:axId val="35348113"/>
      </c:barChart>
      <c:catAx>
        <c:axId val="2400084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2700000"/>
          <a:lstStyle/>
          <a:p>
            <a:pPr>
              <a:defRPr sz="8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5348113"/>
        <c:crosses val="autoZero"/>
        <c:auto val="1"/>
        <c:lblAlgn val="ctr"/>
        <c:lblOffset val="100"/>
        <c:noMultiLvlLbl val="0"/>
      </c:catAx>
      <c:valAx>
        <c:axId val="3534811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Balance ($B)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400084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US Trade Deficit 1992-2024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'Trade Balance'!$G$5</c:f>
              <c:strCache>
                <c:ptCount val="1"/>
                <c:pt idx="0">
                  <c:v>Trade Deficit
(Absolute, $B)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'Trade Balance'!$A$6:$A$38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'Trade Balance'!$G$6:$G$38</c:f>
              <c:numCache>
                <c:formatCode>#,##0.0</c:formatCode>
                <c:ptCount val="33"/>
                <c:pt idx="0">
                  <c:v>39.200000000000003</c:v>
                </c:pt>
                <c:pt idx="1">
                  <c:v>70.3</c:v>
                </c:pt>
                <c:pt idx="2">
                  <c:v>98.1</c:v>
                </c:pt>
                <c:pt idx="3">
                  <c:v>96.4</c:v>
                </c:pt>
                <c:pt idx="4">
                  <c:v>104.1</c:v>
                </c:pt>
                <c:pt idx="5">
                  <c:v>108.2</c:v>
                </c:pt>
                <c:pt idx="6">
                  <c:v>166.1</c:v>
                </c:pt>
                <c:pt idx="7">
                  <c:v>262.7</c:v>
                </c:pt>
                <c:pt idx="8">
                  <c:v>372.9</c:v>
                </c:pt>
                <c:pt idx="9">
                  <c:v>364</c:v>
                </c:pt>
                <c:pt idx="10">
                  <c:v>419.2</c:v>
                </c:pt>
                <c:pt idx="11">
                  <c:v>490.2</c:v>
                </c:pt>
                <c:pt idx="12">
                  <c:v>606.5</c:v>
                </c:pt>
                <c:pt idx="13">
                  <c:v>714.2</c:v>
                </c:pt>
                <c:pt idx="14">
                  <c:v>755.5</c:v>
                </c:pt>
                <c:pt idx="15">
                  <c:v>696.1</c:v>
                </c:pt>
                <c:pt idx="16">
                  <c:v>701.2</c:v>
                </c:pt>
                <c:pt idx="17">
                  <c:v>372.5</c:v>
                </c:pt>
                <c:pt idx="18">
                  <c:v>484.4</c:v>
                </c:pt>
                <c:pt idx="19">
                  <c:v>535.5</c:v>
                </c:pt>
                <c:pt idx="20">
                  <c:v>527</c:v>
                </c:pt>
                <c:pt idx="21">
                  <c:v>476.5</c:v>
                </c:pt>
                <c:pt idx="22">
                  <c:v>480.6</c:v>
                </c:pt>
                <c:pt idx="23">
                  <c:v>497.7</c:v>
                </c:pt>
                <c:pt idx="24">
                  <c:v>497.1</c:v>
                </c:pt>
                <c:pt idx="25">
                  <c:v>542.4</c:v>
                </c:pt>
                <c:pt idx="26">
                  <c:v>611.5</c:v>
                </c:pt>
                <c:pt idx="27">
                  <c:v>607.9</c:v>
                </c:pt>
                <c:pt idx="28">
                  <c:v>660.8</c:v>
                </c:pt>
                <c:pt idx="29">
                  <c:v>862.1</c:v>
                </c:pt>
                <c:pt idx="30">
                  <c:v>948.1</c:v>
                </c:pt>
                <c:pt idx="31">
                  <c:v>775.3</c:v>
                </c:pt>
                <c:pt idx="32">
                  <c:v>891.7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1-4F68-9F47-27F5365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1894391"/>
        <c:axId val="38837658"/>
      </c:barChart>
      <c:lineChart>
        <c:grouping val="standard"/>
        <c:varyColors val="0"/>
        <c:ser>
          <c:idx val="1"/>
          <c:order val="1"/>
          <c:tx>
            <c:strRef>
              <c:f>'Trade Balance'!$B$5</c:f>
              <c:strCache>
                <c:ptCount val="1"/>
                <c:pt idx="0">
                  <c:v>Exports
(Goods &amp; Svcs)</c:v>
                </c:pt>
              </c:strCache>
            </c:strRef>
          </c:tx>
          <c:spPr>
            <a:ln w="28440" cap="rnd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'Trade Balance'!$A$6:$A$38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'Trade Balance'!$B$6:$B$38</c:f>
              <c:numCache>
                <c:formatCode>#,##0.0</c:formatCode>
                <c:ptCount val="33"/>
                <c:pt idx="0">
                  <c:v>616.9</c:v>
                </c:pt>
                <c:pt idx="1">
                  <c:v>642.9</c:v>
                </c:pt>
                <c:pt idx="2">
                  <c:v>703.3</c:v>
                </c:pt>
                <c:pt idx="3">
                  <c:v>794.4</c:v>
                </c:pt>
                <c:pt idx="4">
                  <c:v>851.6</c:v>
                </c:pt>
                <c:pt idx="5">
                  <c:v>934.5</c:v>
                </c:pt>
                <c:pt idx="6">
                  <c:v>933.2</c:v>
                </c:pt>
                <c:pt idx="7">
                  <c:v>966.3</c:v>
                </c:pt>
                <c:pt idx="8">
                  <c:v>1075.3</c:v>
                </c:pt>
                <c:pt idx="9">
                  <c:v>1005</c:v>
                </c:pt>
                <c:pt idx="10">
                  <c:v>978.5</c:v>
                </c:pt>
                <c:pt idx="11">
                  <c:v>1020.5</c:v>
                </c:pt>
                <c:pt idx="12">
                  <c:v>1162.5</c:v>
                </c:pt>
                <c:pt idx="13">
                  <c:v>1286</c:v>
                </c:pt>
                <c:pt idx="14">
                  <c:v>1457</c:v>
                </c:pt>
                <c:pt idx="15">
                  <c:v>1654</c:v>
                </c:pt>
                <c:pt idx="16">
                  <c:v>1837.6</c:v>
                </c:pt>
                <c:pt idx="17">
                  <c:v>1583.8</c:v>
                </c:pt>
                <c:pt idx="18">
                  <c:v>1853.6</c:v>
                </c:pt>
                <c:pt idx="19">
                  <c:v>2127</c:v>
                </c:pt>
                <c:pt idx="20">
                  <c:v>2218.5</c:v>
                </c:pt>
                <c:pt idx="21">
                  <c:v>2280</c:v>
                </c:pt>
                <c:pt idx="22">
                  <c:v>2371.4</c:v>
                </c:pt>
                <c:pt idx="23">
                  <c:v>2264.8000000000002</c:v>
                </c:pt>
                <c:pt idx="24">
                  <c:v>2215.3000000000002</c:v>
                </c:pt>
                <c:pt idx="25">
                  <c:v>2360.9</c:v>
                </c:pt>
                <c:pt idx="26">
                  <c:v>2510.1</c:v>
                </c:pt>
                <c:pt idx="27">
                  <c:v>2498.5</c:v>
                </c:pt>
                <c:pt idx="28">
                  <c:v>2123.4</c:v>
                </c:pt>
                <c:pt idx="29">
                  <c:v>2524.8000000000002</c:v>
                </c:pt>
                <c:pt idx="30">
                  <c:v>3009.7</c:v>
                </c:pt>
                <c:pt idx="31">
                  <c:v>3052.1</c:v>
                </c:pt>
                <c:pt idx="32">
                  <c:v>3191.5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1-4F68-9F47-27F5365C89B3}"/>
            </c:ext>
          </c:extLst>
        </c:ser>
        <c:ser>
          <c:idx val="2"/>
          <c:order val="2"/>
          <c:tx>
            <c:strRef>
              <c:f>'Trade Balance'!$C$5</c:f>
              <c:strCache>
                <c:ptCount val="1"/>
                <c:pt idx="0">
                  <c:v>Imports
(Goods &amp; Svcs)</c:v>
                </c:pt>
              </c:strCache>
            </c:strRef>
          </c:tx>
          <c:spPr>
            <a:ln w="28440" cap="rnd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'Trade Balance'!$A$6:$A$38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'Trade Balance'!$C$6:$C$38</c:f>
              <c:numCache>
                <c:formatCode>#,##0.0</c:formatCode>
                <c:ptCount val="33"/>
                <c:pt idx="0">
                  <c:v>656.1</c:v>
                </c:pt>
                <c:pt idx="1">
                  <c:v>713.2</c:v>
                </c:pt>
                <c:pt idx="2">
                  <c:v>801.4</c:v>
                </c:pt>
                <c:pt idx="3">
                  <c:v>890.8</c:v>
                </c:pt>
                <c:pt idx="4">
                  <c:v>955.7</c:v>
                </c:pt>
                <c:pt idx="5">
                  <c:v>1042.7</c:v>
                </c:pt>
                <c:pt idx="6">
                  <c:v>1099.3</c:v>
                </c:pt>
                <c:pt idx="7">
                  <c:v>1229</c:v>
                </c:pt>
                <c:pt idx="8">
                  <c:v>1448.2</c:v>
                </c:pt>
                <c:pt idx="9">
                  <c:v>1369</c:v>
                </c:pt>
                <c:pt idx="10">
                  <c:v>1397.7</c:v>
                </c:pt>
                <c:pt idx="11">
                  <c:v>1510.7</c:v>
                </c:pt>
                <c:pt idx="12">
                  <c:v>1769</c:v>
                </c:pt>
                <c:pt idx="13">
                  <c:v>2000.2</c:v>
                </c:pt>
                <c:pt idx="14">
                  <c:v>2212.5</c:v>
                </c:pt>
                <c:pt idx="15">
                  <c:v>2350.1</c:v>
                </c:pt>
                <c:pt idx="16">
                  <c:v>2538.8000000000002</c:v>
                </c:pt>
                <c:pt idx="17">
                  <c:v>1956.3</c:v>
                </c:pt>
                <c:pt idx="18">
                  <c:v>2338</c:v>
                </c:pt>
                <c:pt idx="19">
                  <c:v>2662.5</c:v>
                </c:pt>
                <c:pt idx="20">
                  <c:v>2745.5</c:v>
                </c:pt>
                <c:pt idx="21">
                  <c:v>2756.5</c:v>
                </c:pt>
                <c:pt idx="22">
                  <c:v>2852</c:v>
                </c:pt>
                <c:pt idx="23">
                  <c:v>2762.5</c:v>
                </c:pt>
                <c:pt idx="24">
                  <c:v>2712.4</c:v>
                </c:pt>
                <c:pt idx="25">
                  <c:v>2903.3</c:v>
                </c:pt>
                <c:pt idx="26">
                  <c:v>3121.6</c:v>
                </c:pt>
                <c:pt idx="27">
                  <c:v>3106.4</c:v>
                </c:pt>
                <c:pt idx="28">
                  <c:v>2784.2</c:v>
                </c:pt>
                <c:pt idx="29">
                  <c:v>3386.9</c:v>
                </c:pt>
                <c:pt idx="30">
                  <c:v>3957.8</c:v>
                </c:pt>
                <c:pt idx="31">
                  <c:v>3827.4</c:v>
                </c:pt>
                <c:pt idx="32">
                  <c:v>4083.2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1-4F68-9F47-27F5365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4266585"/>
        <c:axId val="45953629"/>
      </c:lineChart>
      <c:catAx>
        <c:axId val="51894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37658"/>
        <c:crosses val="autoZero"/>
        <c:auto val="1"/>
        <c:lblAlgn val="ctr"/>
        <c:lblOffset val="100"/>
        <c:noMultiLvlLbl val="0"/>
      </c:catAx>
      <c:valAx>
        <c:axId val="3883765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51894391"/>
        <c:crosses val="max"/>
        <c:crossBetween val="between"/>
      </c:valAx>
      <c:catAx>
        <c:axId val="7426658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27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45953629"/>
        <c:crosses val="autoZero"/>
        <c:auto val="1"/>
        <c:lblAlgn val="ctr"/>
        <c:lblOffset val="100"/>
        <c:noMultiLvlLbl val="0"/>
      </c:catAx>
      <c:valAx>
        <c:axId val="45953629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42665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Customs Duty Revenue &amp; Effective Tariff Rate (1992–2025)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'Tariff Revenue'!$B$5</c:f>
              <c:strCache>
                <c:ptCount val="1"/>
                <c:pt idx="0">
                  <c:v>Customs Duty
Revenue ($B)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'Tariff Revenue'!$A$6:$A$39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2025*</c:v>
                </c:pt>
              </c:strCache>
            </c:strRef>
          </c:cat>
          <c:val>
            <c:numRef>
              <c:f>'Tariff Revenue'!$B$6:$B$39</c:f>
              <c:numCache>
                <c:formatCode>#,##0.0</c:formatCode>
                <c:ptCount val="34"/>
                <c:pt idx="0">
                  <c:v>17.3</c:v>
                </c:pt>
                <c:pt idx="1">
                  <c:v>18.8</c:v>
                </c:pt>
                <c:pt idx="2">
                  <c:v>20.100000000000001</c:v>
                </c:pt>
                <c:pt idx="3">
                  <c:v>19.3</c:v>
                </c:pt>
                <c:pt idx="4">
                  <c:v>18.7</c:v>
                </c:pt>
                <c:pt idx="5">
                  <c:v>17.899999999999999</c:v>
                </c:pt>
                <c:pt idx="6">
                  <c:v>18.3</c:v>
                </c:pt>
                <c:pt idx="7">
                  <c:v>18.3</c:v>
                </c:pt>
                <c:pt idx="8">
                  <c:v>19.899999999999999</c:v>
                </c:pt>
                <c:pt idx="9">
                  <c:v>19.399999999999999</c:v>
                </c:pt>
                <c:pt idx="10">
                  <c:v>18.600000000000001</c:v>
                </c:pt>
                <c:pt idx="11">
                  <c:v>19.8</c:v>
                </c:pt>
                <c:pt idx="12">
                  <c:v>21.1</c:v>
                </c:pt>
                <c:pt idx="13">
                  <c:v>23.4</c:v>
                </c:pt>
                <c:pt idx="14">
                  <c:v>24.8</c:v>
                </c:pt>
                <c:pt idx="15">
                  <c:v>26</c:v>
                </c:pt>
                <c:pt idx="16">
                  <c:v>27.6</c:v>
                </c:pt>
                <c:pt idx="17">
                  <c:v>22.6</c:v>
                </c:pt>
                <c:pt idx="18">
                  <c:v>25.3</c:v>
                </c:pt>
                <c:pt idx="19">
                  <c:v>29.5</c:v>
                </c:pt>
                <c:pt idx="20">
                  <c:v>30.3</c:v>
                </c:pt>
                <c:pt idx="21">
                  <c:v>31.8</c:v>
                </c:pt>
                <c:pt idx="22">
                  <c:v>33.9</c:v>
                </c:pt>
                <c:pt idx="23">
                  <c:v>34.6</c:v>
                </c:pt>
                <c:pt idx="24">
                  <c:v>34.799999999999997</c:v>
                </c:pt>
                <c:pt idx="25">
                  <c:v>34.6</c:v>
                </c:pt>
                <c:pt idx="26">
                  <c:v>41.3</c:v>
                </c:pt>
                <c:pt idx="27">
                  <c:v>71</c:v>
                </c:pt>
                <c:pt idx="28">
                  <c:v>68.400000000000006</c:v>
                </c:pt>
                <c:pt idx="29">
                  <c:v>80.5</c:v>
                </c:pt>
                <c:pt idx="30">
                  <c:v>100.1</c:v>
                </c:pt>
                <c:pt idx="31">
                  <c:v>80.2</c:v>
                </c:pt>
                <c:pt idx="32">
                  <c:v>77.3</c:v>
                </c:pt>
                <c:pt idx="33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8-453A-896B-E59DC3B0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57445"/>
        <c:axId val="93304138"/>
      </c:barChart>
      <c:lineChart>
        <c:grouping val="standard"/>
        <c:varyColors val="0"/>
        <c:ser>
          <c:idx val="1"/>
          <c:order val="1"/>
          <c:tx>
            <c:strRef>
              <c:f>'Tariff Revenue'!$D$5</c:f>
              <c:strCache>
                <c:ptCount val="1"/>
                <c:pt idx="0">
                  <c:v>Effective Tariff
Rate (%)</c:v>
                </c:pt>
              </c:strCache>
            </c:strRef>
          </c:tx>
          <c:spPr>
            <a:ln w="29880">
              <a:solidFill>
                <a:srgbClr val="1F4E7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'Tariff Revenue'!$A$6:$A$39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2025*</c:v>
                </c:pt>
              </c:strCache>
            </c:strRef>
          </c:cat>
          <c:val>
            <c:numRef>
              <c:f>'Tariff Revenue'!$D$6:$D$39</c:f>
              <c:numCache>
                <c:formatCode>0.0%</c:formatCode>
                <c:ptCount val="34"/>
                <c:pt idx="0">
                  <c:v>2.6367931717725956E-2</c:v>
                </c:pt>
                <c:pt idx="1">
                  <c:v>2.6360067302299495E-2</c:v>
                </c:pt>
                <c:pt idx="2">
                  <c:v>2.5081108060893437E-2</c:v>
                </c:pt>
                <c:pt idx="3">
                  <c:v>2.1665918275707231E-2</c:v>
                </c:pt>
                <c:pt idx="4">
                  <c:v>1.9566809668305953E-2</c:v>
                </c:pt>
                <c:pt idx="5">
                  <c:v>1.7166970365397525E-2</c:v>
                </c:pt>
                <c:pt idx="6">
                  <c:v>1.6646957154552899E-2</c:v>
                </c:pt>
                <c:pt idx="7">
                  <c:v>1.4890154597233524E-2</c:v>
                </c:pt>
                <c:pt idx="8">
                  <c:v>1.3741195967407815E-2</c:v>
                </c:pt>
                <c:pt idx="9">
                  <c:v>1.4170927684441196E-2</c:v>
                </c:pt>
                <c:pt idx="10">
                  <c:v>1.3307576733204551E-2</c:v>
                </c:pt>
                <c:pt idx="11">
                  <c:v>1.3106506917323095E-2</c:v>
                </c:pt>
                <c:pt idx="12">
                  <c:v>1.1927642736009046E-2</c:v>
                </c:pt>
                <c:pt idx="13">
                  <c:v>1.16988301169883E-2</c:v>
                </c:pt>
                <c:pt idx="14">
                  <c:v>1.12090395480226E-2</c:v>
                </c:pt>
                <c:pt idx="15">
                  <c:v>1.1063359005999746E-2</c:v>
                </c:pt>
                <c:pt idx="16">
                  <c:v>1.0871277769024737E-2</c:v>
                </c:pt>
                <c:pt idx="17">
                  <c:v>1.1552420385421459E-2</c:v>
                </c:pt>
                <c:pt idx="18">
                  <c:v>1.0821214713430283E-2</c:v>
                </c:pt>
                <c:pt idx="19">
                  <c:v>1.1079812206572771E-2</c:v>
                </c:pt>
                <c:pt idx="20">
                  <c:v>1.1036241121835731E-2</c:v>
                </c:pt>
                <c:pt idx="21">
                  <c:v>1.1536368583348449E-2</c:v>
                </c:pt>
                <c:pt idx="22">
                  <c:v>1.1886395511921458E-2</c:v>
                </c:pt>
                <c:pt idx="23">
                  <c:v>1.2524886877828054E-2</c:v>
                </c:pt>
                <c:pt idx="24">
                  <c:v>1.2829966081698863E-2</c:v>
                </c:pt>
                <c:pt idx="25">
                  <c:v>1.1917473220128819E-2</c:v>
                </c:pt>
                <c:pt idx="26">
                  <c:v>1.3230394669400307E-2</c:v>
                </c:pt>
                <c:pt idx="27">
                  <c:v>2.2856039144990986E-2</c:v>
                </c:pt>
                <c:pt idx="28">
                  <c:v>2.4567200632138499E-2</c:v>
                </c:pt>
                <c:pt idx="29">
                  <c:v>2.3768047477043905E-2</c:v>
                </c:pt>
                <c:pt idx="30">
                  <c:v>2.5291828793774316E-2</c:v>
                </c:pt>
                <c:pt idx="31">
                  <c:v>2.0954172545331034E-2</c:v>
                </c:pt>
                <c:pt idx="32">
                  <c:v>1.8931230407523512E-2</c:v>
                </c:pt>
                <c:pt idx="33">
                  <c:v>6.1667834618079891E-2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8-453A-896B-E59DC3B0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3084268"/>
        <c:axId val="88488151"/>
      </c:lineChart>
      <c:catAx>
        <c:axId val="5235744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3304138"/>
        <c:crosses val="autoZero"/>
        <c:auto val="1"/>
        <c:lblAlgn val="ctr"/>
        <c:lblOffset val="100"/>
        <c:noMultiLvlLbl val="0"/>
      </c:catAx>
      <c:valAx>
        <c:axId val="933041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Revenue ($B)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2357445"/>
        <c:crosses val="autoZero"/>
        <c:crossBetween val="between"/>
      </c:valAx>
      <c:catAx>
        <c:axId val="330842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88151"/>
        <c:crosses val="autoZero"/>
        <c:auto val="1"/>
        <c:lblAlgn val="ctr"/>
        <c:lblOffset val="100"/>
        <c:noMultiLvlLbl val="0"/>
      </c:catAx>
      <c:valAx>
        <c:axId val="88488151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3084268"/>
        <c:crosses val="max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Manufacturing Construction Spending (2002–2025)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'Mfg Construction'!$B$5</c:f>
              <c:strCache>
                <c:ptCount val="1"/>
                <c:pt idx="0">
                  <c:v>Manufacturing
Construction ($B)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'Mfg Construction'!$A$6:$A$29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'Mfg Construction'!$B$6:$B$29</c:f>
              <c:numCache>
                <c:formatCode>#,##0.0</c:formatCode>
                <c:ptCount val="24"/>
                <c:pt idx="0">
                  <c:v>46.2</c:v>
                </c:pt>
                <c:pt idx="1">
                  <c:v>40.5</c:v>
                </c:pt>
                <c:pt idx="2">
                  <c:v>37.4</c:v>
                </c:pt>
                <c:pt idx="3">
                  <c:v>39.1</c:v>
                </c:pt>
                <c:pt idx="4">
                  <c:v>44</c:v>
                </c:pt>
                <c:pt idx="5">
                  <c:v>49.2</c:v>
                </c:pt>
                <c:pt idx="6">
                  <c:v>55.8</c:v>
                </c:pt>
                <c:pt idx="7">
                  <c:v>49.4</c:v>
                </c:pt>
                <c:pt idx="8">
                  <c:v>38.299999999999997</c:v>
                </c:pt>
                <c:pt idx="9">
                  <c:v>42.5</c:v>
                </c:pt>
                <c:pt idx="10">
                  <c:v>47.9</c:v>
                </c:pt>
                <c:pt idx="11">
                  <c:v>52</c:v>
                </c:pt>
                <c:pt idx="12">
                  <c:v>56.3</c:v>
                </c:pt>
                <c:pt idx="13">
                  <c:v>61.9</c:v>
                </c:pt>
                <c:pt idx="14">
                  <c:v>60.8</c:v>
                </c:pt>
                <c:pt idx="15">
                  <c:v>62.5</c:v>
                </c:pt>
                <c:pt idx="16">
                  <c:v>64</c:v>
                </c:pt>
                <c:pt idx="17">
                  <c:v>63.2</c:v>
                </c:pt>
                <c:pt idx="18">
                  <c:v>60.5</c:v>
                </c:pt>
                <c:pt idx="19">
                  <c:v>77</c:v>
                </c:pt>
                <c:pt idx="20">
                  <c:v>108.3</c:v>
                </c:pt>
                <c:pt idx="21">
                  <c:v>196.7</c:v>
                </c:pt>
                <c:pt idx="22">
                  <c:v>232.5</c:v>
                </c:pt>
                <c:pt idx="23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0-438A-8B7C-4BB0D1ED7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53383"/>
        <c:axId val="78451542"/>
      </c:barChart>
      <c:catAx>
        <c:axId val="960533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8451542"/>
        <c:crosses val="autoZero"/>
        <c:auto val="1"/>
        <c:lblAlgn val="ctr"/>
        <c:lblOffset val="100"/>
        <c:noMultiLvlLbl val="0"/>
      </c:catAx>
      <c:valAx>
        <c:axId val="7845154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$Billions (Annual Avg SAAR)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60533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Port of Laredo: Total Trade Value (2015–2024)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'Ports &amp; Crossings'!$B$37</c:f>
              <c:strCache>
                <c:ptCount val="1"/>
                <c:pt idx="0">
                  <c:v>Total Trade ($B)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'Ports &amp; Crossings'!$A$38:$A$47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'Ports &amp; Crossings'!$B$38:$B$47</c:f>
              <c:numCache>
                <c:formatCode>#,##0.0</c:formatCode>
                <c:ptCount val="10"/>
                <c:pt idx="0">
                  <c:v>204</c:v>
                </c:pt>
                <c:pt idx="1">
                  <c:v>210</c:v>
                </c:pt>
                <c:pt idx="2">
                  <c:v>228</c:v>
                </c:pt>
                <c:pt idx="3">
                  <c:v>252</c:v>
                </c:pt>
                <c:pt idx="4">
                  <c:v>244</c:v>
                </c:pt>
                <c:pt idx="5">
                  <c:v>220</c:v>
                </c:pt>
                <c:pt idx="6">
                  <c:v>276</c:v>
                </c:pt>
                <c:pt idx="7">
                  <c:v>320</c:v>
                </c:pt>
                <c:pt idx="8">
                  <c:v>320</c:v>
                </c:pt>
                <c:pt idx="9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3-418E-97B5-79EC4702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9518"/>
        <c:axId val="54348133"/>
      </c:barChart>
      <c:catAx>
        <c:axId val="125495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348133"/>
        <c:crosses val="autoZero"/>
        <c:auto val="1"/>
        <c:lblAlgn val="ctr"/>
        <c:lblOffset val="100"/>
        <c:noMultiLvlLbl val="0"/>
      </c:catAx>
      <c:valAx>
        <c:axId val="543481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$Billions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54951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Total Trade by Key Partner (2020–2024)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'Trading Partners'!$B$83</c:f>
              <c:strCache>
                <c:ptCount val="1"/>
                <c:pt idx="0">
                  <c:v>Mexico</c:v>
                </c:pt>
              </c:strCache>
            </c:strRef>
          </c:tx>
          <c:spPr>
            <a:ln w="2808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Partners'!$A$84:$A$88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'Trading Partners'!$B$84:$B$88</c:f>
              <c:numCache>
                <c:formatCode>#,##0.0</c:formatCode>
                <c:ptCount val="5"/>
                <c:pt idx="0">
                  <c:v>538.1</c:v>
                </c:pt>
                <c:pt idx="1">
                  <c:v>661.2</c:v>
                </c:pt>
                <c:pt idx="2">
                  <c:v>779.3</c:v>
                </c:pt>
                <c:pt idx="3">
                  <c:v>798</c:v>
                </c:pt>
                <c:pt idx="4">
                  <c:v>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57-40B8-BB4D-527DE8E11870}"/>
            </c:ext>
          </c:extLst>
        </c:ser>
        <c:ser>
          <c:idx val="1"/>
          <c:order val="1"/>
          <c:tx>
            <c:strRef>
              <c:f>'Trading Partners'!$C$83</c:f>
              <c:strCache>
                <c:ptCount val="1"/>
                <c:pt idx="0">
                  <c:v>China</c:v>
                </c:pt>
              </c:strCache>
            </c:strRef>
          </c:tx>
          <c:spPr>
            <a:ln w="2808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Partners'!$A$84:$A$88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'Trading Partners'!$C$84:$C$88</c:f>
              <c:numCache>
                <c:formatCode>#,##0.0</c:formatCode>
                <c:ptCount val="5"/>
                <c:pt idx="0">
                  <c:v>559.20000000000005</c:v>
                </c:pt>
                <c:pt idx="1">
                  <c:v>657.4</c:v>
                </c:pt>
                <c:pt idx="2">
                  <c:v>690.6</c:v>
                </c:pt>
                <c:pt idx="3">
                  <c:v>575</c:v>
                </c:pt>
                <c:pt idx="4">
                  <c:v>582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57-40B8-BB4D-527DE8E11870}"/>
            </c:ext>
          </c:extLst>
        </c:ser>
        <c:ser>
          <c:idx val="2"/>
          <c:order val="2"/>
          <c:tx>
            <c:strRef>
              <c:f>'Trading Partners'!$D$83</c:f>
              <c:strCache>
                <c:ptCount val="1"/>
                <c:pt idx="0">
                  <c:v>Canada</c:v>
                </c:pt>
              </c:strCache>
            </c:strRef>
          </c:tx>
          <c:spPr>
            <a:ln w="28080">
              <a:solidFill>
                <a:srgbClr val="1F4E7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Partners'!$A$84:$A$88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'Trading Partners'!$D$84:$D$88</c:f>
              <c:numCache>
                <c:formatCode>#,##0.0</c:formatCode>
                <c:ptCount val="5"/>
                <c:pt idx="0">
                  <c:v>525.20000000000005</c:v>
                </c:pt>
                <c:pt idx="1">
                  <c:v>664.5</c:v>
                </c:pt>
                <c:pt idx="2">
                  <c:v>793</c:v>
                </c:pt>
                <c:pt idx="3">
                  <c:v>756</c:v>
                </c:pt>
                <c:pt idx="4">
                  <c:v>775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457-40B8-BB4D-527DE8E11870}"/>
            </c:ext>
          </c:extLst>
        </c:ser>
        <c:ser>
          <c:idx val="3"/>
          <c:order val="3"/>
          <c:tx>
            <c:strRef>
              <c:f>'Trading Partners'!$E$83</c:f>
              <c:strCache>
                <c:ptCount val="1"/>
                <c:pt idx="0">
                  <c:v>Germany</c:v>
                </c:pt>
              </c:strCache>
            </c:strRef>
          </c:tx>
          <c:spPr>
            <a:ln w="28080">
              <a:solidFill>
                <a:srgbClr val="2E8B5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Partners'!$A$84:$A$88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'Trading Partners'!$E$84:$E$88</c:f>
              <c:numCache>
                <c:formatCode>#,##0.0</c:formatCode>
                <c:ptCount val="5"/>
                <c:pt idx="0">
                  <c:v>171.5</c:v>
                </c:pt>
                <c:pt idx="1">
                  <c:v>195.1</c:v>
                </c:pt>
                <c:pt idx="2">
                  <c:v>229.8</c:v>
                </c:pt>
                <c:pt idx="3">
                  <c:v>236</c:v>
                </c:pt>
                <c:pt idx="4">
                  <c:v>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457-40B8-BB4D-527DE8E11870}"/>
            </c:ext>
          </c:extLst>
        </c:ser>
        <c:ser>
          <c:idx val="4"/>
          <c:order val="4"/>
          <c:tx>
            <c:strRef>
              <c:f>'Trading Partners'!$F$83</c:f>
              <c:strCache>
                <c:ptCount val="1"/>
                <c:pt idx="0">
                  <c:v>Japan</c:v>
                </c:pt>
              </c:strCache>
            </c:strRef>
          </c:tx>
          <c:spPr>
            <a:ln w="28080">
              <a:solidFill>
                <a:srgbClr val="9B59B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Partners'!$A$84:$A$88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'Trading Partners'!$F$84:$F$88</c:f>
              <c:numCache>
                <c:formatCode>#,##0.0</c:formatCode>
                <c:ptCount val="5"/>
                <c:pt idx="0">
                  <c:v>183.3</c:v>
                </c:pt>
                <c:pt idx="1">
                  <c:v>211.7</c:v>
                </c:pt>
                <c:pt idx="2">
                  <c:v>228.3</c:v>
                </c:pt>
                <c:pt idx="3">
                  <c:v>223</c:v>
                </c:pt>
                <c:pt idx="4">
                  <c:v>220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457-40B8-BB4D-527DE8E11870}"/>
            </c:ext>
          </c:extLst>
        </c:ser>
        <c:ser>
          <c:idx val="5"/>
          <c:order val="5"/>
          <c:tx>
            <c:strRef>
              <c:f>'Trading Partners'!$G$83</c:f>
              <c:strCache>
                <c:ptCount val="1"/>
                <c:pt idx="0">
                  <c:v>Avg of
Rest*</c:v>
                </c:pt>
              </c:strCache>
            </c:strRef>
          </c:tx>
          <c:spPr>
            <a:ln w="28080">
              <a:solidFill>
                <a:srgbClr val="808080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Partners'!$A$84:$A$88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'Trading Partners'!$G$84:$G$88</c:f>
              <c:numCache>
                <c:formatCode>#,##0.0</c:formatCode>
                <c:ptCount val="5"/>
                <c:pt idx="0">
                  <c:v>99.8</c:v>
                </c:pt>
                <c:pt idx="1">
                  <c:v>124.1</c:v>
                </c:pt>
                <c:pt idx="2">
                  <c:v>145</c:v>
                </c:pt>
                <c:pt idx="3">
                  <c:v>138.6</c:v>
                </c:pt>
                <c:pt idx="4">
                  <c:v>147.4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457-40B8-BB4D-527DE8E1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0019922"/>
        <c:axId val="34995182"/>
      </c:lineChart>
      <c:catAx>
        <c:axId val="8001992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4995182"/>
        <c:crosses val="autoZero"/>
        <c:auto val="1"/>
        <c:lblAlgn val="ctr"/>
        <c:lblOffset val="100"/>
        <c:noMultiLvlLbl val="0"/>
      </c:catAx>
      <c:valAx>
        <c:axId val="349951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Total Trade ($B)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01992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46</xdr:row>
      <xdr:rowOff>48240</xdr:rowOff>
    </xdr:from>
    <xdr:to>
      <xdr:col>9</xdr:col>
      <xdr:colOff>504266</xdr:colOff>
      <xdr:row>69</xdr:row>
      <xdr:rowOff>134470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78441</xdr:colOff>
      <xdr:row>70</xdr:row>
      <xdr:rowOff>33616</xdr:rowOff>
    </xdr:from>
    <xdr:to>
      <xdr:col>9</xdr:col>
      <xdr:colOff>515471</xdr:colOff>
      <xdr:row>99</xdr:row>
      <xdr:rowOff>91799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101014</xdr:colOff>
      <xdr:row>99</xdr:row>
      <xdr:rowOff>186172</xdr:rowOff>
    </xdr:from>
    <xdr:to>
      <xdr:col>9</xdr:col>
      <xdr:colOff>481852</xdr:colOff>
      <xdr:row>123</xdr:row>
      <xdr:rowOff>168088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48240</xdr:rowOff>
    </xdr:from>
    <xdr:to>
      <xdr:col>11</xdr:col>
      <xdr:colOff>313765</xdr:colOff>
      <xdr:row>75</xdr:row>
      <xdr:rowOff>22411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29</xdr:row>
      <xdr:rowOff>57151</xdr:rowOff>
    </xdr:from>
    <xdr:to>
      <xdr:col>6</xdr:col>
      <xdr:colOff>695325</xdr:colOff>
      <xdr:row>50</xdr:row>
      <xdr:rowOff>76201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126720</xdr:rowOff>
    </xdr:from>
    <xdr:to>
      <xdr:col>5</xdr:col>
      <xdr:colOff>1028700</xdr:colOff>
      <xdr:row>75</xdr:row>
      <xdr:rowOff>142875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115110</xdr:rowOff>
    </xdr:from>
    <xdr:to>
      <xdr:col>8</xdr:col>
      <xdr:colOff>438149</xdr:colOff>
      <xdr:row>118</xdr:row>
      <xdr:rowOff>133350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31F34"/>
  </sheetPr>
  <dimension ref="A1:G45"/>
  <sheetViews>
    <sheetView tabSelected="1" zoomScale="85" zoomScaleNormal="85" workbookViewId="0"/>
  </sheetViews>
  <sheetFormatPr defaultColWidth="8.7109375" defaultRowHeight="15" x14ac:dyDescent="0.25"/>
  <cols>
    <col min="1" max="1" width="10" customWidth="1"/>
    <col min="2" max="7" width="18" customWidth="1"/>
  </cols>
  <sheetData>
    <row r="1" spans="1:7" ht="17.25" customHeight="1" x14ac:dyDescent="0.25">
      <c r="A1" s="4" t="s">
        <v>0</v>
      </c>
    </row>
    <row r="2" spans="1:7" ht="15" customHeight="1" x14ac:dyDescent="0.25">
      <c r="A2" s="1" t="s">
        <v>1</v>
      </c>
    </row>
    <row r="3" spans="1:7" ht="15" customHeight="1" x14ac:dyDescent="0.25">
      <c r="A3" s="5" t="s">
        <v>2</v>
      </c>
    </row>
    <row r="5" spans="1:7" ht="23.2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 ht="15" customHeight="1" x14ac:dyDescent="0.25">
      <c r="A6" s="7" t="s">
        <v>10</v>
      </c>
      <c r="B6" s="8">
        <v>616.9</v>
      </c>
      <c r="C6" s="8">
        <v>656.1</v>
      </c>
      <c r="D6" s="8">
        <v>-39.200000000000003</v>
      </c>
      <c r="E6" s="8">
        <v>-96.1</v>
      </c>
      <c r="F6" s="8">
        <v>56.9</v>
      </c>
      <c r="G6" s="8">
        <f t="shared" ref="G6:G38" si="0">ABS(D6)</f>
        <v>39.200000000000003</v>
      </c>
    </row>
    <row r="7" spans="1:7" ht="15" customHeight="1" x14ac:dyDescent="0.25">
      <c r="A7" s="9" t="s">
        <v>11</v>
      </c>
      <c r="B7" s="10">
        <v>642.9</v>
      </c>
      <c r="C7" s="10">
        <v>713.2</v>
      </c>
      <c r="D7" s="10">
        <v>-70.3</v>
      </c>
      <c r="E7" s="10">
        <v>-132.5</v>
      </c>
      <c r="F7" s="10">
        <v>62.2</v>
      </c>
      <c r="G7" s="10">
        <f t="shared" si="0"/>
        <v>70.3</v>
      </c>
    </row>
    <row r="8" spans="1:7" ht="15" customHeight="1" x14ac:dyDescent="0.25">
      <c r="A8" s="7" t="s">
        <v>12</v>
      </c>
      <c r="B8" s="8">
        <v>703.3</v>
      </c>
      <c r="C8" s="8">
        <v>801.4</v>
      </c>
      <c r="D8" s="8">
        <v>-98.1</v>
      </c>
      <c r="E8" s="8">
        <v>-165.8</v>
      </c>
      <c r="F8" s="8">
        <v>67.7</v>
      </c>
      <c r="G8" s="8">
        <f t="shared" si="0"/>
        <v>98.1</v>
      </c>
    </row>
    <row r="9" spans="1:7" ht="15" customHeight="1" x14ac:dyDescent="0.25">
      <c r="A9" s="9" t="s">
        <v>13</v>
      </c>
      <c r="B9" s="10">
        <v>794.4</v>
      </c>
      <c r="C9" s="10">
        <v>890.8</v>
      </c>
      <c r="D9" s="10">
        <v>-96.4</v>
      </c>
      <c r="E9" s="10">
        <v>-174.2</v>
      </c>
      <c r="F9" s="10">
        <v>77.8</v>
      </c>
      <c r="G9" s="10">
        <f t="shared" si="0"/>
        <v>96.4</v>
      </c>
    </row>
    <row r="10" spans="1:7" ht="15" customHeight="1" x14ac:dyDescent="0.25">
      <c r="A10" s="7" t="s">
        <v>14</v>
      </c>
      <c r="B10" s="8">
        <v>851.6</v>
      </c>
      <c r="C10" s="8">
        <v>955.7</v>
      </c>
      <c r="D10" s="8">
        <v>-104.1</v>
      </c>
      <c r="E10" s="8">
        <v>-191</v>
      </c>
      <c r="F10" s="8">
        <v>86.9</v>
      </c>
      <c r="G10" s="8">
        <f t="shared" si="0"/>
        <v>104.1</v>
      </c>
    </row>
    <row r="11" spans="1:7" ht="15" customHeight="1" x14ac:dyDescent="0.25">
      <c r="A11" s="9" t="s">
        <v>15</v>
      </c>
      <c r="B11" s="10">
        <v>934.5</v>
      </c>
      <c r="C11" s="10">
        <v>1042.7</v>
      </c>
      <c r="D11" s="10">
        <v>-108.2</v>
      </c>
      <c r="E11" s="10">
        <v>-198.4</v>
      </c>
      <c r="F11" s="10">
        <v>90.2</v>
      </c>
      <c r="G11" s="10">
        <f t="shared" si="0"/>
        <v>108.2</v>
      </c>
    </row>
    <row r="12" spans="1:7" ht="15" customHeight="1" x14ac:dyDescent="0.25">
      <c r="A12" s="7" t="s">
        <v>16</v>
      </c>
      <c r="B12" s="8">
        <v>933.2</v>
      </c>
      <c r="C12" s="8">
        <v>1099.3</v>
      </c>
      <c r="D12" s="8">
        <v>-166.1</v>
      </c>
      <c r="E12" s="8">
        <v>-246.9</v>
      </c>
      <c r="F12" s="8">
        <v>80.8</v>
      </c>
      <c r="G12" s="8">
        <f t="shared" si="0"/>
        <v>166.1</v>
      </c>
    </row>
    <row r="13" spans="1:7" ht="15" customHeight="1" x14ac:dyDescent="0.25">
      <c r="A13" s="9" t="s">
        <v>17</v>
      </c>
      <c r="B13" s="10">
        <v>966.3</v>
      </c>
      <c r="C13" s="10">
        <v>1229</v>
      </c>
      <c r="D13" s="10">
        <v>-262.7</v>
      </c>
      <c r="E13" s="10">
        <v>-345.6</v>
      </c>
      <c r="F13" s="10">
        <v>82.9</v>
      </c>
      <c r="G13" s="10">
        <f t="shared" si="0"/>
        <v>262.7</v>
      </c>
    </row>
    <row r="14" spans="1:7" ht="15" customHeight="1" x14ac:dyDescent="0.25">
      <c r="A14" s="7" t="s">
        <v>18</v>
      </c>
      <c r="B14" s="8">
        <v>1075.3</v>
      </c>
      <c r="C14" s="8">
        <v>1448.2</v>
      </c>
      <c r="D14" s="8">
        <v>-372.9</v>
      </c>
      <c r="E14" s="8">
        <v>-452.4</v>
      </c>
      <c r="F14" s="8">
        <v>79.5</v>
      </c>
      <c r="G14" s="8">
        <f t="shared" si="0"/>
        <v>372.9</v>
      </c>
    </row>
    <row r="15" spans="1:7" ht="15" customHeight="1" x14ac:dyDescent="0.25">
      <c r="A15" s="9" t="s">
        <v>19</v>
      </c>
      <c r="B15" s="10">
        <v>1005</v>
      </c>
      <c r="C15" s="10">
        <v>1369</v>
      </c>
      <c r="D15" s="10">
        <v>-364</v>
      </c>
      <c r="E15" s="10">
        <v>-427.2</v>
      </c>
      <c r="F15" s="10">
        <v>63.2</v>
      </c>
      <c r="G15" s="10">
        <f t="shared" si="0"/>
        <v>364</v>
      </c>
    </row>
    <row r="16" spans="1:7" ht="15" customHeight="1" x14ac:dyDescent="0.25">
      <c r="A16" s="7" t="s">
        <v>20</v>
      </c>
      <c r="B16" s="8">
        <v>978.5</v>
      </c>
      <c r="C16" s="8">
        <v>1397.7</v>
      </c>
      <c r="D16" s="8">
        <v>-419.2</v>
      </c>
      <c r="E16" s="8">
        <v>-482.3</v>
      </c>
      <c r="F16" s="8">
        <v>63.1</v>
      </c>
      <c r="G16" s="8">
        <f t="shared" si="0"/>
        <v>419.2</v>
      </c>
    </row>
    <row r="17" spans="1:7" ht="15" customHeight="1" x14ac:dyDescent="0.25">
      <c r="A17" s="9" t="s">
        <v>21</v>
      </c>
      <c r="B17" s="10">
        <v>1020.5</v>
      </c>
      <c r="C17" s="10">
        <v>1510.7</v>
      </c>
      <c r="D17" s="10">
        <v>-490.2</v>
      </c>
      <c r="E17" s="10">
        <v>-547.29999999999995</v>
      </c>
      <c r="F17" s="10">
        <v>57.1</v>
      </c>
      <c r="G17" s="10">
        <f t="shared" si="0"/>
        <v>490.2</v>
      </c>
    </row>
    <row r="18" spans="1:7" ht="15" customHeight="1" x14ac:dyDescent="0.25">
      <c r="A18" s="7" t="s">
        <v>22</v>
      </c>
      <c r="B18" s="8">
        <v>1162.5</v>
      </c>
      <c r="C18" s="8">
        <v>1769</v>
      </c>
      <c r="D18" s="8">
        <v>-606.5</v>
      </c>
      <c r="E18" s="8">
        <v>-665.4</v>
      </c>
      <c r="F18" s="8">
        <v>58.9</v>
      </c>
      <c r="G18" s="8">
        <f t="shared" si="0"/>
        <v>606.5</v>
      </c>
    </row>
    <row r="19" spans="1:7" ht="15" customHeight="1" x14ac:dyDescent="0.25">
      <c r="A19" s="9" t="s">
        <v>23</v>
      </c>
      <c r="B19" s="10">
        <v>1286</v>
      </c>
      <c r="C19" s="10">
        <v>2000.2</v>
      </c>
      <c r="D19" s="10">
        <v>-714.2</v>
      </c>
      <c r="E19" s="10">
        <v>-782.8</v>
      </c>
      <c r="F19" s="10">
        <v>68.599999999999994</v>
      </c>
      <c r="G19" s="10">
        <f t="shared" si="0"/>
        <v>714.2</v>
      </c>
    </row>
    <row r="20" spans="1:7" ht="15" customHeight="1" x14ac:dyDescent="0.25">
      <c r="A20" s="7" t="s">
        <v>24</v>
      </c>
      <c r="B20" s="8">
        <v>1457</v>
      </c>
      <c r="C20" s="8">
        <v>2212.5</v>
      </c>
      <c r="D20" s="8">
        <v>-755.5</v>
      </c>
      <c r="E20" s="8">
        <v>-838.3</v>
      </c>
      <c r="F20" s="8">
        <v>82.8</v>
      </c>
      <c r="G20" s="8">
        <f t="shared" si="0"/>
        <v>755.5</v>
      </c>
    </row>
    <row r="21" spans="1:7" ht="15" customHeight="1" x14ac:dyDescent="0.25">
      <c r="A21" s="9" t="s">
        <v>25</v>
      </c>
      <c r="B21" s="10">
        <v>1654</v>
      </c>
      <c r="C21" s="10">
        <v>2350.1</v>
      </c>
      <c r="D21" s="10">
        <v>-696.1</v>
      </c>
      <c r="E21" s="10">
        <v>-819.4</v>
      </c>
      <c r="F21" s="10">
        <v>123.3</v>
      </c>
      <c r="G21" s="10">
        <f t="shared" si="0"/>
        <v>696.1</v>
      </c>
    </row>
    <row r="22" spans="1:7" ht="15" customHeight="1" x14ac:dyDescent="0.25">
      <c r="A22" s="7" t="s">
        <v>26</v>
      </c>
      <c r="B22" s="8">
        <v>1837.6</v>
      </c>
      <c r="C22" s="8">
        <v>2538.8000000000002</v>
      </c>
      <c r="D22" s="8">
        <v>-701.2</v>
      </c>
      <c r="E22" s="8">
        <v>-832.5</v>
      </c>
      <c r="F22" s="8">
        <v>131.30000000000001</v>
      </c>
      <c r="G22" s="8">
        <f t="shared" si="0"/>
        <v>701.2</v>
      </c>
    </row>
    <row r="23" spans="1:7" ht="15" customHeight="1" x14ac:dyDescent="0.25">
      <c r="A23" s="9" t="s">
        <v>27</v>
      </c>
      <c r="B23" s="10">
        <v>1583.8</v>
      </c>
      <c r="C23" s="10">
        <v>1956.3</v>
      </c>
      <c r="D23" s="10">
        <v>-372.5</v>
      </c>
      <c r="E23" s="10">
        <v>-507</v>
      </c>
      <c r="F23" s="10">
        <v>134.5</v>
      </c>
      <c r="G23" s="10">
        <f t="shared" si="0"/>
        <v>372.5</v>
      </c>
    </row>
    <row r="24" spans="1:7" ht="15" customHeight="1" x14ac:dyDescent="0.25">
      <c r="A24" s="7" t="s">
        <v>28</v>
      </c>
      <c r="B24" s="8">
        <v>1853.6</v>
      </c>
      <c r="C24" s="8">
        <v>2338</v>
      </c>
      <c r="D24" s="8">
        <v>-484.4</v>
      </c>
      <c r="E24" s="8">
        <v>-646</v>
      </c>
      <c r="F24" s="8">
        <v>161.6</v>
      </c>
      <c r="G24" s="8">
        <f t="shared" si="0"/>
        <v>484.4</v>
      </c>
    </row>
    <row r="25" spans="1:7" ht="15" customHeight="1" x14ac:dyDescent="0.25">
      <c r="A25" s="9" t="s">
        <v>29</v>
      </c>
      <c r="B25" s="10">
        <v>2127</v>
      </c>
      <c r="C25" s="10">
        <v>2662.5</v>
      </c>
      <c r="D25" s="10">
        <v>-535.5</v>
      </c>
      <c r="E25" s="10">
        <v>-740.7</v>
      </c>
      <c r="F25" s="10">
        <v>205.2</v>
      </c>
      <c r="G25" s="10">
        <f t="shared" si="0"/>
        <v>535.5</v>
      </c>
    </row>
    <row r="26" spans="1:7" ht="15" customHeight="1" x14ac:dyDescent="0.25">
      <c r="A26" s="7" t="s">
        <v>30</v>
      </c>
      <c r="B26" s="8">
        <v>2218.5</v>
      </c>
      <c r="C26" s="8">
        <v>2745.5</v>
      </c>
      <c r="D26" s="8">
        <v>-527</v>
      </c>
      <c r="E26" s="8">
        <v>-741.2</v>
      </c>
      <c r="F26" s="8">
        <v>214.2</v>
      </c>
      <c r="G26" s="8">
        <f t="shared" si="0"/>
        <v>527</v>
      </c>
    </row>
    <row r="27" spans="1:7" ht="15" customHeight="1" x14ac:dyDescent="0.25">
      <c r="A27" s="9" t="s">
        <v>31</v>
      </c>
      <c r="B27" s="10">
        <v>2280</v>
      </c>
      <c r="C27" s="10">
        <v>2756.5</v>
      </c>
      <c r="D27" s="10">
        <v>-476.5</v>
      </c>
      <c r="E27" s="10">
        <v>-702.6</v>
      </c>
      <c r="F27" s="10">
        <v>226.1</v>
      </c>
      <c r="G27" s="10">
        <f t="shared" si="0"/>
        <v>476.5</v>
      </c>
    </row>
    <row r="28" spans="1:7" ht="15" customHeight="1" x14ac:dyDescent="0.25">
      <c r="A28" s="7" t="s">
        <v>32</v>
      </c>
      <c r="B28" s="8">
        <v>2371.4</v>
      </c>
      <c r="C28" s="8">
        <v>2852</v>
      </c>
      <c r="D28" s="8">
        <v>-480.6</v>
      </c>
      <c r="E28" s="8">
        <v>-741.5</v>
      </c>
      <c r="F28" s="8">
        <v>260.89999999999998</v>
      </c>
      <c r="G28" s="8">
        <f t="shared" si="0"/>
        <v>480.6</v>
      </c>
    </row>
    <row r="29" spans="1:7" ht="15" customHeight="1" x14ac:dyDescent="0.25">
      <c r="A29" s="9" t="s">
        <v>33</v>
      </c>
      <c r="B29" s="10">
        <v>2264.8000000000002</v>
      </c>
      <c r="C29" s="10">
        <v>2762.5</v>
      </c>
      <c r="D29" s="10">
        <v>-497.7</v>
      </c>
      <c r="E29" s="10">
        <v>-762.6</v>
      </c>
      <c r="F29" s="10">
        <v>264.89999999999998</v>
      </c>
      <c r="G29" s="10">
        <f t="shared" si="0"/>
        <v>497.7</v>
      </c>
    </row>
    <row r="30" spans="1:7" ht="15" customHeight="1" x14ac:dyDescent="0.25">
      <c r="A30" s="7" t="s">
        <v>34</v>
      </c>
      <c r="B30" s="8">
        <v>2215.3000000000002</v>
      </c>
      <c r="C30" s="8">
        <v>2712.4</v>
      </c>
      <c r="D30" s="8">
        <v>-497.1</v>
      </c>
      <c r="E30" s="8">
        <v>-750.1</v>
      </c>
      <c r="F30" s="8">
        <v>253</v>
      </c>
      <c r="G30" s="8">
        <f t="shared" si="0"/>
        <v>497.1</v>
      </c>
    </row>
    <row r="31" spans="1:7" ht="15" customHeight="1" x14ac:dyDescent="0.25">
      <c r="A31" s="9" t="s">
        <v>35</v>
      </c>
      <c r="B31" s="10">
        <v>2360.9</v>
      </c>
      <c r="C31" s="10">
        <v>2903.3</v>
      </c>
      <c r="D31" s="10">
        <v>-542.4</v>
      </c>
      <c r="E31" s="10">
        <v>-807.5</v>
      </c>
      <c r="F31" s="10">
        <v>265.10000000000002</v>
      </c>
      <c r="G31" s="10">
        <f t="shared" si="0"/>
        <v>542.4</v>
      </c>
    </row>
    <row r="32" spans="1:7" ht="15" customHeight="1" x14ac:dyDescent="0.25">
      <c r="A32" s="7" t="s">
        <v>36</v>
      </c>
      <c r="B32" s="8">
        <v>2510.1</v>
      </c>
      <c r="C32" s="8">
        <v>3121.6</v>
      </c>
      <c r="D32" s="8">
        <v>-611.5</v>
      </c>
      <c r="E32" s="8">
        <v>-880.3</v>
      </c>
      <c r="F32" s="8">
        <v>268.8</v>
      </c>
      <c r="G32" s="8">
        <f t="shared" si="0"/>
        <v>611.5</v>
      </c>
    </row>
    <row r="33" spans="1:7" ht="15" customHeight="1" x14ac:dyDescent="0.25">
      <c r="A33" s="9" t="s">
        <v>37</v>
      </c>
      <c r="B33" s="10">
        <v>2498.5</v>
      </c>
      <c r="C33" s="10">
        <v>3106.4</v>
      </c>
      <c r="D33" s="10">
        <v>-607.9</v>
      </c>
      <c r="E33" s="10">
        <v>-864.3</v>
      </c>
      <c r="F33" s="10">
        <v>256.39999999999998</v>
      </c>
      <c r="G33" s="10">
        <f t="shared" si="0"/>
        <v>607.9</v>
      </c>
    </row>
    <row r="34" spans="1:7" ht="15" customHeight="1" x14ac:dyDescent="0.25">
      <c r="A34" s="7" t="s">
        <v>38</v>
      </c>
      <c r="B34" s="8">
        <v>2123.4</v>
      </c>
      <c r="C34" s="8">
        <v>2784.2</v>
      </c>
      <c r="D34" s="8">
        <v>-660.8</v>
      </c>
      <c r="E34" s="8">
        <v>-901.9</v>
      </c>
      <c r="F34" s="8">
        <v>241.1</v>
      </c>
      <c r="G34" s="8">
        <f t="shared" si="0"/>
        <v>660.8</v>
      </c>
    </row>
    <row r="35" spans="1:7" ht="15" customHeight="1" x14ac:dyDescent="0.25">
      <c r="A35" s="9" t="s">
        <v>39</v>
      </c>
      <c r="B35" s="10">
        <v>2524.8000000000002</v>
      </c>
      <c r="C35" s="10">
        <v>3386.9</v>
      </c>
      <c r="D35" s="10">
        <v>-862.1</v>
      </c>
      <c r="E35" s="10">
        <v>-1091</v>
      </c>
      <c r="F35" s="10">
        <v>228.9</v>
      </c>
      <c r="G35" s="10">
        <f t="shared" si="0"/>
        <v>862.1</v>
      </c>
    </row>
    <row r="36" spans="1:7" ht="15" customHeight="1" x14ac:dyDescent="0.25">
      <c r="A36" s="7" t="s">
        <v>40</v>
      </c>
      <c r="B36" s="8">
        <v>3009.7</v>
      </c>
      <c r="C36" s="8">
        <v>3957.8</v>
      </c>
      <c r="D36" s="8">
        <v>-948.1</v>
      </c>
      <c r="E36" s="8">
        <v>-1191.2</v>
      </c>
      <c r="F36" s="8">
        <v>243.1</v>
      </c>
      <c r="G36" s="8">
        <f t="shared" si="0"/>
        <v>948.1</v>
      </c>
    </row>
    <row r="37" spans="1:7" ht="15" customHeight="1" x14ac:dyDescent="0.25">
      <c r="A37" s="9" t="s">
        <v>41</v>
      </c>
      <c r="B37" s="10">
        <v>3052.1</v>
      </c>
      <c r="C37" s="10">
        <v>3827.4</v>
      </c>
      <c r="D37" s="10">
        <v>-775.3</v>
      </c>
      <c r="E37" s="10">
        <v>-1062.5</v>
      </c>
      <c r="F37" s="10">
        <v>287.2</v>
      </c>
      <c r="G37" s="10">
        <f t="shared" si="0"/>
        <v>775.3</v>
      </c>
    </row>
    <row r="38" spans="1:7" ht="15" customHeight="1" x14ac:dyDescent="0.25">
      <c r="A38" s="7" t="s">
        <v>42</v>
      </c>
      <c r="B38" s="8">
        <v>3191.5</v>
      </c>
      <c r="C38" s="8">
        <v>4083.2</v>
      </c>
      <c r="D38" s="8">
        <v>-891.7</v>
      </c>
      <c r="E38" s="8">
        <v>-1212</v>
      </c>
      <c r="F38" s="8">
        <v>320.3</v>
      </c>
      <c r="G38" s="8">
        <f t="shared" si="0"/>
        <v>891.7</v>
      </c>
    </row>
    <row r="40" spans="1:7" ht="15" customHeight="1" x14ac:dyDescent="0.25">
      <c r="A40" s="1" t="s">
        <v>43</v>
      </c>
    </row>
    <row r="41" spans="1:7" ht="15" customHeight="1" x14ac:dyDescent="0.25">
      <c r="A41" s="2" t="s">
        <v>44</v>
      </c>
    </row>
    <row r="42" spans="1:7" ht="15" customHeight="1" x14ac:dyDescent="0.25">
      <c r="A42" s="2" t="s">
        <v>45</v>
      </c>
    </row>
    <row r="43" spans="1:7" ht="15" customHeight="1" x14ac:dyDescent="0.25">
      <c r="A43" s="2" t="s">
        <v>46</v>
      </c>
    </row>
    <row r="44" spans="1:7" ht="15" customHeight="1" x14ac:dyDescent="0.25">
      <c r="A44" s="2" t="s">
        <v>47</v>
      </c>
    </row>
    <row r="45" spans="1:7" ht="15" customHeight="1" x14ac:dyDescent="0.25">
      <c r="A45" s="2" t="s">
        <v>48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31F34"/>
  </sheetPr>
  <dimension ref="A1:D46"/>
  <sheetViews>
    <sheetView zoomScale="85" zoomScaleNormal="85" workbookViewId="0"/>
  </sheetViews>
  <sheetFormatPr defaultColWidth="8.7109375" defaultRowHeight="15" x14ac:dyDescent="0.25"/>
  <cols>
    <col min="1" max="1" width="10" customWidth="1"/>
    <col min="2" max="4" width="18" customWidth="1"/>
  </cols>
  <sheetData>
    <row r="1" spans="1:4" ht="17.25" customHeight="1" x14ac:dyDescent="0.25">
      <c r="A1" s="4" t="s">
        <v>49</v>
      </c>
    </row>
    <row r="2" spans="1:4" ht="15" customHeight="1" x14ac:dyDescent="0.25">
      <c r="A2" s="1" t="s">
        <v>50</v>
      </c>
    </row>
    <row r="3" spans="1:4" ht="15" customHeight="1" x14ac:dyDescent="0.25">
      <c r="A3" s="5" t="s">
        <v>51</v>
      </c>
    </row>
    <row r="5" spans="1:4" ht="23.25" customHeight="1" x14ac:dyDescent="0.25">
      <c r="A5" s="6" t="s">
        <v>3</v>
      </c>
      <c r="B5" s="6" t="s">
        <v>52</v>
      </c>
      <c r="C5" s="6" t="s">
        <v>53</v>
      </c>
      <c r="D5" s="6" t="s">
        <v>54</v>
      </c>
    </row>
    <row r="6" spans="1:4" ht="15" customHeight="1" x14ac:dyDescent="0.25">
      <c r="A6" s="7" t="s">
        <v>10</v>
      </c>
      <c r="B6" s="8">
        <v>17.3</v>
      </c>
      <c r="C6" s="8">
        <v>656.1</v>
      </c>
      <c r="D6" s="11">
        <f t="shared" ref="D6:D39" si="0">B6/C6</f>
        <v>2.6367931717725956E-2</v>
      </c>
    </row>
    <row r="7" spans="1:4" ht="15" customHeight="1" x14ac:dyDescent="0.25">
      <c r="A7" s="9" t="s">
        <v>11</v>
      </c>
      <c r="B7" s="10">
        <v>18.8</v>
      </c>
      <c r="C7" s="10">
        <v>713.2</v>
      </c>
      <c r="D7" s="12">
        <f t="shared" si="0"/>
        <v>2.6360067302299495E-2</v>
      </c>
    </row>
    <row r="8" spans="1:4" ht="15" customHeight="1" x14ac:dyDescent="0.25">
      <c r="A8" s="7" t="s">
        <v>12</v>
      </c>
      <c r="B8" s="8">
        <v>20.100000000000001</v>
      </c>
      <c r="C8" s="8">
        <v>801.4</v>
      </c>
      <c r="D8" s="11">
        <f t="shared" si="0"/>
        <v>2.5081108060893437E-2</v>
      </c>
    </row>
    <row r="9" spans="1:4" ht="15" customHeight="1" x14ac:dyDescent="0.25">
      <c r="A9" s="9" t="s">
        <v>13</v>
      </c>
      <c r="B9" s="10">
        <v>19.3</v>
      </c>
      <c r="C9" s="10">
        <v>890.8</v>
      </c>
      <c r="D9" s="12">
        <f t="shared" si="0"/>
        <v>2.1665918275707231E-2</v>
      </c>
    </row>
    <row r="10" spans="1:4" ht="15" customHeight="1" x14ac:dyDescent="0.25">
      <c r="A10" s="7" t="s">
        <v>14</v>
      </c>
      <c r="B10" s="8">
        <v>18.7</v>
      </c>
      <c r="C10" s="8">
        <v>955.7</v>
      </c>
      <c r="D10" s="11">
        <f t="shared" si="0"/>
        <v>1.9566809668305953E-2</v>
      </c>
    </row>
    <row r="11" spans="1:4" ht="15" customHeight="1" x14ac:dyDescent="0.25">
      <c r="A11" s="9" t="s">
        <v>15</v>
      </c>
      <c r="B11" s="10">
        <v>17.899999999999999</v>
      </c>
      <c r="C11" s="10">
        <v>1042.7</v>
      </c>
      <c r="D11" s="12">
        <f t="shared" si="0"/>
        <v>1.7166970365397525E-2</v>
      </c>
    </row>
    <row r="12" spans="1:4" ht="15" customHeight="1" x14ac:dyDescent="0.25">
      <c r="A12" s="7" t="s">
        <v>16</v>
      </c>
      <c r="B12" s="8">
        <v>18.3</v>
      </c>
      <c r="C12" s="8">
        <v>1099.3</v>
      </c>
      <c r="D12" s="11">
        <f t="shared" si="0"/>
        <v>1.6646957154552899E-2</v>
      </c>
    </row>
    <row r="13" spans="1:4" ht="15" customHeight="1" x14ac:dyDescent="0.25">
      <c r="A13" s="9" t="s">
        <v>17</v>
      </c>
      <c r="B13" s="10">
        <v>18.3</v>
      </c>
      <c r="C13" s="10">
        <v>1229</v>
      </c>
      <c r="D13" s="12">
        <f t="shared" si="0"/>
        <v>1.4890154597233524E-2</v>
      </c>
    </row>
    <row r="14" spans="1:4" ht="15" customHeight="1" x14ac:dyDescent="0.25">
      <c r="A14" s="7" t="s">
        <v>18</v>
      </c>
      <c r="B14" s="8">
        <v>19.899999999999999</v>
      </c>
      <c r="C14" s="8">
        <v>1448.2</v>
      </c>
      <c r="D14" s="11">
        <f t="shared" si="0"/>
        <v>1.3741195967407815E-2</v>
      </c>
    </row>
    <row r="15" spans="1:4" ht="15" customHeight="1" x14ac:dyDescent="0.25">
      <c r="A15" s="9" t="s">
        <v>19</v>
      </c>
      <c r="B15" s="10">
        <v>19.399999999999999</v>
      </c>
      <c r="C15" s="10">
        <v>1369</v>
      </c>
      <c r="D15" s="12">
        <f t="shared" si="0"/>
        <v>1.4170927684441196E-2</v>
      </c>
    </row>
    <row r="16" spans="1:4" ht="15" customHeight="1" x14ac:dyDescent="0.25">
      <c r="A16" s="7" t="s">
        <v>20</v>
      </c>
      <c r="B16" s="8">
        <v>18.600000000000001</v>
      </c>
      <c r="C16" s="8">
        <v>1397.7</v>
      </c>
      <c r="D16" s="11">
        <f t="shared" si="0"/>
        <v>1.3307576733204551E-2</v>
      </c>
    </row>
    <row r="17" spans="1:4" ht="15" customHeight="1" x14ac:dyDescent="0.25">
      <c r="A17" s="9" t="s">
        <v>21</v>
      </c>
      <c r="B17" s="10">
        <v>19.8</v>
      </c>
      <c r="C17" s="10">
        <v>1510.7</v>
      </c>
      <c r="D17" s="12">
        <f t="shared" si="0"/>
        <v>1.3106506917323095E-2</v>
      </c>
    </row>
    <row r="18" spans="1:4" ht="15" customHeight="1" x14ac:dyDescent="0.25">
      <c r="A18" s="7" t="s">
        <v>22</v>
      </c>
      <c r="B18" s="8">
        <v>21.1</v>
      </c>
      <c r="C18" s="8">
        <v>1769</v>
      </c>
      <c r="D18" s="11">
        <f t="shared" si="0"/>
        <v>1.1927642736009046E-2</v>
      </c>
    </row>
    <row r="19" spans="1:4" ht="15" customHeight="1" x14ac:dyDescent="0.25">
      <c r="A19" s="9" t="s">
        <v>23</v>
      </c>
      <c r="B19" s="10">
        <v>23.4</v>
      </c>
      <c r="C19" s="10">
        <v>2000.2</v>
      </c>
      <c r="D19" s="12">
        <f t="shared" si="0"/>
        <v>1.16988301169883E-2</v>
      </c>
    </row>
    <row r="20" spans="1:4" ht="15" customHeight="1" x14ac:dyDescent="0.25">
      <c r="A20" s="7" t="s">
        <v>24</v>
      </c>
      <c r="B20" s="8">
        <v>24.8</v>
      </c>
      <c r="C20" s="8">
        <v>2212.5</v>
      </c>
      <c r="D20" s="11">
        <f t="shared" si="0"/>
        <v>1.12090395480226E-2</v>
      </c>
    </row>
    <row r="21" spans="1:4" ht="15" customHeight="1" x14ac:dyDescent="0.25">
      <c r="A21" s="9" t="s">
        <v>25</v>
      </c>
      <c r="B21" s="10">
        <v>26</v>
      </c>
      <c r="C21" s="10">
        <v>2350.1</v>
      </c>
      <c r="D21" s="12">
        <f t="shared" si="0"/>
        <v>1.1063359005999746E-2</v>
      </c>
    </row>
    <row r="22" spans="1:4" ht="15" customHeight="1" x14ac:dyDescent="0.25">
      <c r="A22" s="7" t="s">
        <v>26</v>
      </c>
      <c r="B22" s="8">
        <v>27.6</v>
      </c>
      <c r="C22" s="8">
        <v>2538.8000000000002</v>
      </c>
      <c r="D22" s="11">
        <f t="shared" si="0"/>
        <v>1.0871277769024737E-2</v>
      </c>
    </row>
    <row r="23" spans="1:4" ht="15" customHeight="1" x14ac:dyDescent="0.25">
      <c r="A23" s="9" t="s">
        <v>27</v>
      </c>
      <c r="B23" s="10">
        <v>22.6</v>
      </c>
      <c r="C23" s="10">
        <v>1956.3</v>
      </c>
      <c r="D23" s="12">
        <f t="shared" si="0"/>
        <v>1.1552420385421459E-2</v>
      </c>
    </row>
    <row r="24" spans="1:4" ht="15" customHeight="1" x14ac:dyDescent="0.25">
      <c r="A24" s="7" t="s">
        <v>28</v>
      </c>
      <c r="B24" s="8">
        <v>25.3</v>
      </c>
      <c r="C24" s="8">
        <v>2338</v>
      </c>
      <c r="D24" s="11">
        <f t="shared" si="0"/>
        <v>1.0821214713430283E-2</v>
      </c>
    </row>
    <row r="25" spans="1:4" ht="15" customHeight="1" x14ac:dyDescent="0.25">
      <c r="A25" s="9" t="s">
        <v>29</v>
      </c>
      <c r="B25" s="10">
        <v>29.5</v>
      </c>
      <c r="C25" s="10">
        <v>2662.5</v>
      </c>
      <c r="D25" s="12">
        <f t="shared" si="0"/>
        <v>1.1079812206572771E-2</v>
      </c>
    </row>
    <row r="26" spans="1:4" ht="15" customHeight="1" x14ac:dyDescent="0.25">
      <c r="A26" s="7" t="s">
        <v>30</v>
      </c>
      <c r="B26" s="8">
        <v>30.3</v>
      </c>
      <c r="C26" s="8">
        <v>2745.5</v>
      </c>
      <c r="D26" s="11">
        <f t="shared" si="0"/>
        <v>1.1036241121835731E-2</v>
      </c>
    </row>
    <row r="27" spans="1:4" ht="15" customHeight="1" x14ac:dyDescent="0.25">
      <c r="A27" s="9" t="s">
        <v>31</v>
      </c>
      <c r="B27" s="10">
        <v>31.8</v>
      </c>
      <c r="C27" s="10">
        <v>2756.5</v>
      </c>
      <c r="D27" s="12">
        <f t="shared" si="0"/>
        <v>1.1536368583348449E-2</v>
      </c>
    </row>
    <row r="28" spans="1:4" ht="15" customHeight="1" x14ac:dyDescent="0.25">
      <c r="A28" s="7" t="s">
        <v>32</v>
      </c>
      <c r="B28" s="8">
        <v>33.9</v>
      </c>
      <c r="C28" s="8">
        <v>2852</v>
      </c>
      <c r="D28" s="11">
        <f t="shared" si="0"/>
        <v>1.1886395511921458E-2</v>
      </c>
    </row>
    <row r="29" spans="1:4" ht="15" customHeight="1" x14ac:dyDescent="0.25">
      <c r="A29" s="9" t="s">
        <v>33</v>
      </c>
      <c r="B29" s="10">
        <v>34.6</v>
      </c>
      <c r="C29" s="10">
        <v>2762.5</v>
      </c>
      <c r="D29" s="12">
        <f t="shared" si="0"/>
        <v>1.2524886877828054E-2</v>
      </c>
    </row>
    <row r="30" spans="1:4" ht="15" customHeight="1" x14ac:dyDescent="0.25">
      <c r="A30" s="7" t="s">
        <v>34</v>
      </c>
      <c r="B30" s="8">
        <v>34.799999999999997</v>
      </c>
      <c r="C30" s="8">
        <v>2712.4</v>
      </c>
      <c r="D30" s="11">
        <f t="shared" si="0"/>
        <v>1.2829966081698863E-2</v>
      </c>
    </row>
    <row r="31" spans="1:4" ht="15" customHeight="1" x14ac:dyDescent="0.25">
      <c r="A31" s="9" t="s">
        <v>35</v>
      </c>
      <c r="B31" s="10">
        <v>34.6</v>
      </c>
      <c r="C31" s="10">
        <v>2903.3</v>
      </c>
      <c r="D31" s="12">
        <f t="shared" si="0"/>
        <v>1.1917473220128819E-2</v>
      </c>
    </row>
    <row r="32" spans="1:4" ht="15" customHeight="1" x14ac:dyDescent="0.25">
      <c r="A32" s="7" t="s">
        <v>36</v>
      </c>
      <c r="B32" s="8">
        <v>41.3</v>
      </c>
      <c r="C32" s="8">
        <v>3121.6</v>
      </c>
      <c r="D32" s="11">
        <f t="shared" si="0"/>
        <v>1.3230394669400307E-2</v>
      </c>
    </row>
    <row r="33" spans="1:4" ht="15" customHeight="1" x14ac:dyDescent="0.25">
      <c r="A33" s="9" t="s">
        <v>37</v>
      </c>
      <c r="B33" s="10">
        <v>71</v>
      </c>
      <c r="C33" s="10">
        <v>3106.4</v>
      </c>
      <c r="D33" s="12">
        <f t="shared" si="0"/>
        <v>2.2856039144990986E-2</v>
      </c>
    </row>
    <row r="34" spans="1:4" ht="15" customHeight="1" x14ac:dyDescent="0.25">
      <c r="A34" s="7" t="s">
        <v>38</v>
      </c>
      <c r="B34" s="8">
        <v>68.400000000000006</v>
      </c>
      <c r="C34" s="8">
        <v>2784.2</v>
      </c>
      <c r="D34" s="11">
        <f t="shared" si="0"/>
        <v>2.4567200632138499E-2</v>
      </c>
    </row>
    <row r="35" spans="1:4" ht="15" customHeight="1" x14ac:dyDescent="0.25">
      <c r="A35" s="9" t="s">
        <v>39</v>
      </c>
      <c r="B35" s="10">
        <v>80.5</v>
      </c>
      <c r="C35" s="10">
        <v>3386.9</v>
      </c>
      <c r="D35" s="12">
        <f t="shared" si="0"/>
        <v>2.3768047477043905E-2</v>
      </c>
    </row>
    <row r="36" spans="1:4" ht="15" customHeight="1" x14ac:dyDescent="0.25">
      <c r="A36" s="7" t="s">
        <v>40</v>
      </c>
      <c r="B36" s="8">
        <v>100.1</v>
      </c>
      <c r="C36" s="8">
        <v>3957.8</v>
      </c>
      <c r="D36" s="11">
        <f t="shared" si="0"/>
        <v>2.5291828793774316E-2</v>
      </c>
    </row>
    <row r="37" spans="1:4" ht="15" customHeight="1" x14ac:dyDescent="0.25">
      <c r="A37" s="9" t="s">
        <v>41</v>
      </c>
      <c r="B37" s="10">
        <v>80.2</v>
      </c>
      <c r="C37" s="10">
        <v>3827.4</v>
      </c>
      <c r="D37" s="12">
        <f t="shared" si="0"/>
        <v>2.0954172545331034E-2</v>
      </c>
    </row>
    <row r="38" spans="1:4" ht="15" customHeight="1" x14ac:dyDescent="0.25">
      <c r="A38" s="7" t="s">
        <v>42</v>
      </c>
      <c r="B38" s="8">
        <v>77.3</v>
      </c>
      <c r="C38" s="8">
        <v>4083.2</v>
      </c>
      <c r="D38" s="11">
        <f t="shared" si="0"/>
        <v>1.8931230407523512E-2</v>
      </c>
    </row>
    <row r="39" spans="1:4" ht="15" customHeight="1" x14ac:dyDescent="0.25">
      <c r="A39" s="13" t="s">
        <v>55</v>
      </c>
      <c r="B39" s="14">
        <v>264</v>
      </c>
      <c r="C39" s="14">
        <v>4281</v>
      </c>
      <c r="D39" s="15">
        <f t="shared" si="0"/>
        <v>6.1667834618079891E-2</v>
      </c>
    </row>
    <row r="41" spans="1:4" ht="15" customHeight="1" x14ac:dyDescent="0.25">
      <c r="A41" s="1" t="s">
        <v>43</v>
      </c>
    </row>
    <row r="42" spans="1:4" ht="15" customHeight="1" x14ac:dyDescent="0.25">
      <c r="A42" s="2" t="s">
        <v>56</v>
      </c>
    </row>
    <row r="43" spans="1:4" ht="15" customHeight="1" x14ac:dyDescent="0.25">
      <c r="A43" s="2" t="s">
        <v>57</v>
      </c>
    </row>
    <row r="44" spans="1:4" ht="15" customHeight="1" x14ac:dyDescent="0.25">
      <c r="A44" s="2" t="s">
        <v>58</v>
      </c>
    </row>
    <row r="45" spans="1:4" ht="15" customHeight="1" x14ac:dyDescent="0.25">
      <c r="A45" s="2" t="s">
        <v>59</v>
      </c>
    </row>
    <row r="46" spans="1:4" ht="15" customHeight="1" x14ac:dyDescent="0.25">
      <c r="A46" s="2" t="s">
        <v>60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31F34"/>
  </sheetPr>
  <dimension ref="A1:E33"/>
  <sheetViews>
    <sheetView zoomScaleNormal="100" workbookViewId="0"/>
  </sheetViews>
  <sheetFormatPr defaultColWidth="8.7109375" defaultRowHeight="15" x14ac:dyDescent="0.25"/>
  <cols>
    <col min="1" max="1" width="22" customWidth="1"/>
    <col min="2" max="5" width="28" customWidth="1"/>
  </cols>
  <sheetData>
    <row r="1" spans="1:5" ht="17.25" customHeight="1" x14ac:dyDescent="0.25">
      <c r="A1" s="4" t="s">
        <v>61</v>
      </c>
    </row>
    <row r="2" spans="1:5" ht="15" customHeight="1" x14ac:dyDescent="0.25">
      <c r="A2" s="1" t="s">
        <v>62</v>
      </c>
    </row>
    <row r="3" spans="1:5" ht="15" customHeight="1" x14ac:dyDescent="0.25">
      <c r="A3" s="5" t="s">
        <v>63</v>
      </c>
    </row>
    <row r="5" spans="1:5" ht="23.25" customHeight="1" x14ac:dyDescent="0.25">
      <c r="A5" s="6"/>
      <c r="B5" s="6" t="s">
        <v>64</v>
      </c>
      <c r="C5" s="6" t="s">
        <v>65</v>
      </c>
      <c r="D5" s="6" t="s">
        <v>66</v>
      </c>
      <c r="E5" s="6" t="s">
        <v>67</v>
      </c>
    </row>
    <row r="6" spans="1:5" x14ac:dyDescent="0.25">
      <c r="A6" s="16" t="s">
        <v>68</v>
      </c>
      <c r="B6" s="17" t="s">
        <v>69</v>
      </c>
      <c r="C6" s="17" t="s">
        <v>70</v>
      </c>
      <c r="D6" s="17" t="s">
        <v>71</v>
      </c>
      <c r="E6" s="17" t="s">
        <v>72</v>
      </c>
    </row>
    <row r="7" spans="1:5" x14ac:dyDescent="0.25">
      <c r="A7" s="18" t="s">
        <v>73</v>
      </c>
      <c r="B7" s="19" t="s">
        <v>74</v>
      </c>
      <c r="C7" s="19" t="s">
        <v>75</v>
      </c>
      <c r="D7" s="19" t="s">
        <v>76</v>
      </c>
      <c r="E7" s="19" t="s">
        <v>77</v>
      </c>
    </row>
    <row r="8" spans="1:5" ht="38.25" x14ac:dyDescent="0.25">
      <c r="A8" s="16" t="s">
        <v>78</v>
      </c>
      <c r="B8" s="17" t="s">
        <v>79</v>
      </c>
      <c r="C8" s="17" t="s">
        <v>80</v>
      </c>
      <c r="D8" s="17" t="s">
        <v>81</v>
      </c>
      <c r="E8" s="17" t="s">
        <v>82</v>
      </c>
    </row>
    <row r="9" spans="1:5" ht="25.5" x14ac:dyDescent="0.25">
      <c r="A9" s="18" t="s">
        <v>83</v>
      </c>
      <c r="B9" s="19" t="s">
        <v>84</v>
      </c>
      <c r="C9" s="19" t="s">
        <v>85</v>
      </c>
      <c r="D9" s="19" t="s">
        <v>86</v>
      </c>
      <c r="E9" s="19" t="s">
        <v>87</v>
      </c>
    </row>
    <row r="10" spans="1:5" ht="51" x14ac:dyDescent="0.25">
      <c r="A10" s="16" t="s">
        <v>88</v>
      </c>
      <c r="B10" s="17" t="s">
        <v>89</v>
      </c>
      <c r="C10" s="17" t="s">
        <v>90</v>
      </c>
      <c r="D10" s="17" t="s">
        <v>91</v>
      </c>
      <c r="E10" s="17" t="s">
        <v>72</v>
      </c>
    </row>
    <row r="11" spans="1:5" ht="51" customHeight="1" x14ac:dyDescent="0.25">
      <c r="A11" s="18" t="s">
        <v>92</v>
      </c>
      <c r="B11" s="19" t="s">
        <v>93</v>
      </c>
      <c r="C11" s="19" t="s">
        <v>94</v>
      </c>
      <c r="D11" s="19" t="s">
        <v>95</v>
      </c>
      <c r="E11" s="19" t="s">
        <v>96</v>
      </c>
    </row>
    <row r="12" spans="1:5" ht="51" x14ac:dyDescent="0.25">
      <c r="A12" s="16" t="s">
        <v>97</v>
      </c>
      <c r="B12" s="17" t="s">
        <v>98</v>
      </c>
      <c r="C12" s="17" t="s">
        <v>99</v>
      </c>
      <c r="D12" s="17" t="s">
        <v>100</v>
      </c>
      <c r="E12" s="17" t="s">
        <v>101</v>
      </c>
    </row>
    <row r="13" spans="1:5" ht="51" x14ac:dyDescent="0.25">
      <c r="A13" s="18" t="s">
        <v>102</v>
      </c>
      <c r="B13" s="19" t="s">
        <v>103</v>
      </c>
      <c r="C13" s="19" t="s">
        <v>104</v>
      </c>
      <c r="D13" s="19" t="s">
        <v>105</v>
      </c>
      <c r="E13" s="19" t="s">
        <v>106</v>
      </c>
    </row>
    <row r="15" spans="1:5" ht="15" customHeight="1" x14ac:dyDescent="0.25">
      <c r="A15" s="34" t="s">
        <v>107</v>
      </c>
      <c r="B15" s="34"/>
      <c r="C15" s="34"/>
      <c r="D15" s="34"/>
      <c r="E15" s="34"/>
    </row>
    <row r="16" spans="1:5" ht="15" customHeight="1" x14ac:dyDescent="0.25">
      <c r="A16" s="33" t="s">
        <v>108</v>
      </c>
      <c r="B16" s="33"/>
      <c r="C16" s="33"/>
      <c r="D16" s="33"/>
      <c r="E16" s="33"/>
    </row>
    <row r="17" spans="1:5" ht="15" customHeight="1" x14ac:dyDescent="0.25">
      <c r="A17" s="33" t="s">
        <v>109</v>
      </c>
      <c r="B17" s="33"/>
      <c r="C17" s="33"/>
      <c r="D17" s="33"/>
      <c r="E17" s="33"/>
    </row>
    <row r="18" spans="1:5" ht="15" customHeight="1" x14ac:dyDescent="0.25">
      <c r="A18" s="33" t="s">
        <v>110</v>
      </c>
      <c r="B18" s="33"/>
      <c r="C18" s="33"/>
      <c r="D18" s="33"/>
      <c r="E18" s="33"/>
    </row>
    <row r="19" spans="1:5" ht="15" customHeight="1" x14ac:dyDescent="0.25">
      <c r="A19" s="33" t="s">
        <v>111</v>
      </c>
      <c r="B19" s="33"/>
      <c r="C19" s="33"/>
      <c r="D19" s="33"/>
      <c r="E19" s="33"/>
    </row>
    <row r="20" spans="1:5" ht="15" customHeight="1" x14ac:dyDescent="0.25">
      <c r="A20" s="33" t="s">
        <v>112</v>
      </c>
      <c r="B20" s="33"/>
      <c r="C20" s="33"/>
      <c r="D20" s="33"/>
      <c r="E20" s="33"/>
    </row>
    <row r="21" spans="1:5" ht="15" customHeight="1" x14ac:dyDescent="0.25">
      <c r="A21" s="33" t="s">
        <v>113</v>
      </c>
      <c r="B21" s="33"/>
      <c r="C21" s="33"/>
      <c r="D21" s="33"/>
      <c r="E21" s="33"/>
    </row>
    <row r="22" spans="1:5" ht="15" customHeight="1" x14ac:dyDescent="0.25">
      <c r="A22" s="33" t="s">
        <v>114</v>
      </c>
      <c r="B22" s="33"/>
      <c r="C22" s="33"/>
      <c r="D22" s="33"/>
      <c r="E22" s="33"/>
    </row>
    <row r="23" spans="1:5" ht="15" customHeight="1" x14ac:dyDescent="0.25">
      <c r="A23" s="33" t="s">
        <v>115</v>
      </c>
      <c r="B23" s="33"/>
      <c r="C23" s="33"/>
      <c r="D23" s="33"/>
      <c r="E23" s="33"/>
    </row>
    <row r="24" spans="1:5" ht="15" customHeight="1" x14ac:dyDescent="0.25">
      <c r="A24" s="33" t="s">
        <v>116</v>
      </c>
      <c r="B24" s="33"/>
      <c r="C24" s="33"/>
      <c r="D24" s="33"/>
      <c r="E24" s="33"/>
    </row>
    <row r="25" spans="1:5" ht="15" customHeight="1" x14ac:dyDescent="0.25">
      <c r="A25" s="33" t="s">
        <v>117</v>
      </c>
      <c r="B25" s="33"/>
      <c r="C25" s="33"/>
      <c r="D25" s="33"/>
      <c r="E25" s="33"/>
    </row>
    <row r="26" spans="1:5" ht="15" customHeight="1" x14ac:dyDescent="0.25">
      <c r="A26" s="33" t="s">
        <v>118</v>
      </c>
      <c r="B26" s="33"/>
      <c r="C26" s="33"/>
      <c r="D26" s="33"/>
      <c r="E26" s="33"/>
    </row>
    <row r="28" spans="1:5" ht="15" customHeight="1" x14ac:dyDescent="0.25">
      <c r="A28" s="34" t="s">
        <v>119</v>
      </c>
      <c r="B28" s="34"/>
      <c r="C28" s="34"/>
      <c r="D28" s="34"/>
      <c r="E28" s="34"/>
    </row>
    <row r="29" spans="1:5" ht="15" customHeight="1" x14ac:dyDescent="0.25">
      <c r="A29" s="33" t="s">
        <v>120</v>
      </c>
      <c r="B29" s="33"/>
      <c r="C29" s="33"/>
      <c r="D29" s="33"/>
      <c r="E29" s="33"/>
    </row>
    <row r="30" spans="1:5" ht="15" customHeight="1" x14ac:dyDescent="0.25">
      <c r="A30" s="33" t="s">
        <v>121</v>
      </c>
      <c r="B30" s="33"/>
      <c r="C30" s="33"/>
      <c r="D30" s="33"/>
      <c r="E30" s="33"/>
    </row>
    <row r="31" spans="1:5" ht="15" customHeight="1" x14ac:dyDescent="0.25">
      <c r="A31" s="33" t="s">
        <v>122</v>
      </c>
      <c r="B31" s="33"/>
      <c r="C31" s="33"/>
      <c r="D31" s="33"/>
      <c r="E31" s="33"/>
    </row>
    <row r="32" spans="1:5" ht="15" customHeight="1" x14ac:dyDescent="0.25">
      <c r="A32" s="33" t="s">
        <v>123</v>
      </c>
      <c r="B32" s="33"/>
      <c r="C32" s="33"/>
      <c r="D32" s="33"/>
      <c r="E32" s="33"/>
    </row>
    <row r="33" spans="1:5" ht="15" customHeight="1" x14ac:dyDescent="0.25">
      <c r="A33" s="33" t="s">
        <v>124</v>
      </c>
      <c r="B33" s="33"/>
      <c r="C33" s="33"/>
      <c r="D33" s="33"/>
      <c r="E33" s="33"/>
    </row>
  </sheetData>
  <mergeCells count="18"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31:E31"/>
    <mergeCell ref="A32:E32"/>
    <mergeCell ref="A33:E33"/>
    <mergeCell ref="A25:E25"/>
    <mergeCell ref="A26:E26"/>
    <mergeCell ref="A28:E28"/>
    <mergeCell ref="A29:E29"/>
    <mergeCell ref="A30:E30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31F34"/>
  </sheetPr>
  <dimension ref="A1:I75"/>
  <sheetViews>
    <sheetView zoomScaleNormal="100" workbookViewId="0"/>
  </sheetViews>
  <sheetFormatPr defaultColWidth="8.7109375" defaultRowHeight="15" x14ac:dyDescent="0.25"/>
  <cols>
    <col min="1" max="1" width="28" customWidth="1"/>
    <col min="2" max="9" width="12" customWidth="1"/>
  </cols>
  <sheetData>
    <row r="1" spans="1:4" ht="17.25" customHeight="1" x14ac:dyDescent="0.25">
      <c r="A1" s="4" t="s">
        <v>125</v>
      </c>
    </row>
    <row r="2" spans="1:4" ht="15" customHeight="1" x14ac:dyDescent="0.25">
      <c r="A2" s="1" t="s">
        <v>126</v>
      </c>
    </row>
    <row r="3" spans="1:4" ht="15" customHeight="1" x14ac:dyDescent="0.25">
      <c r="A3" s="5" t="s">
        <v>127</v>
      </c>
    </row>
    <row r="5" spans="1:4" ht="45.75" customHeight="1" x14ac:dyDescent="0.25">
      <c r="A5" s="6" t="s">
        <v>3</v>
      </c>
      <c r="B5" s="6" t="s">
        <v>128</v>
      </c>
      <c r="C5" s="6" t="s">
        <v>129</v>
      </c>
      <c r="D5" s="6" t="s">
        <v>130</v>
      </c>
    </row>
    <row r="6" spans="1:4" ht="15" customHeight="1" x14ac:dyDescent="0.25">
      <c r="A6" s="7" t="s">
        <v>20</v>
      </c>
      <c r="B6" s="8">
        <v>46.2</v>
      </c>
      <c r="C6" s="8" t="s">
        <v>72</v>
      </c>
      <c r="D6" s="11" t="s">
        <v>72</v>
      </c>
    </row>
    <row r="7" spans="1:4" ht="15" customHeight="1" x14ac:dyDescent="0.25">
      <c r="A7" s="9" t="s">
        <v>21</v>
      </c>
      <c r="B7" s="10">
        <v>40.5</v>
      </c>
      <c r="C7" s="10">
        <f t="shared" ref="C7:C29" si="0">B7-B6</f>
        <v>-5.7000000000000028</v>
      </c>
      <c r="D7" s="12">
        <f t="shared" ref="D7:D29" si="1">(B7-B6)/B6</f>
        <v>-0.12337662337662343</v>
      </c>
    </row>
    <row r="8" spans="1:4" ht="15" customHeight="1" x14ac:dyDescent="0.25">
      <c r="A8" s="7" t="s">
        <v>22</v>
      </c>
      <c r="B8" s="8">
        <v>37.4</v>
      </c>
      <c r="C8" s="8">
        <f t="shared" si="0"/>
        <v>-3.1000000000000014</v>
      </c>
      <c r="D8" s="11">
        <f t="shared" si="1"/>
        <v>-7.6543209876543242E-2</v>
      </c>
    </row>
    <row r="9" spans="1:4" ht="15" customHeight="1" x14ac:dyDescent="0.25">
      <c r="A9" s="9" t="s">
        <v>23</v>
      </c>
      <c r="B9" s="10">
        <v>39.1</v>
      </c>
      <c r="C9" s="10">
        <f t="shared" si="0"/>
        <v>1.7000000000000028</v>
      </c>
      <c r="D9" s="12">
        <f t="shared" si="1"/>
        <v>4.5454545454545532E-2</v>
      </c>
    </row>
    <row r="10" spans="1:4" ht="15" customHeight="1" x14ac:dyDescent="0.25">
      <c r="A10" s="7" t="s">
        <v>24</v>
      </c>
      <c r="B10" s="8">
        <v>44</v>
      </c>
      <c r="C10" s="8">
        <f t="shared" si="0"/>
        <v>4.8999999999999986</v>
      </c>
      <c r="D10" s="11">
        <f t="shared" si="1"/>
        <v>0.12531969309462912</v>
      </c>
    </row>
    <row r="11" spans="1:4" ht="15" customHeight="1" x14ac:dyDescent="0.25">
      <c r="A11" s="9" t="s">
        <v>25</v>
      </c>
      <c r="B11" s="10">
        <v>49.2</v>
      </c>
      <c r="C11" s="10">
        <f t="shared" si="0"/>
        <v>5.2000000000000028</v>
      </c>
      <c r="D11" s="12">
        <f t="shared" si="1"/>
        <v>0.11818181818181825</v>
      </c>
    </row>
    <row r="12" spans="1:4" ht="15" customHeight="1" x14ac:dyDescent="0.25">
      <c r="A12" s="7" t="s">
        <v>26</v>
      </c>
      <c r="B12" s="8">
        <v>55.8</v>
      </c>
      <c r="C12" s="8">
        <f t="shared" si="0"/>
        <v>6.5999999999999943</v>
      </c>
      <c r="D12" s="11">
        <f t="shared" si="1"/>
        <v>0.1341463414634145</v>
      </c>
    </row>
    <row r="13" spans="1:4" ht="15" customHeight="1" x14ac:dyDescent="0.25">
      <c r="A13" s="9" t="s">
        <v>27</v>
      </c>
      <c r="B13" s="10">
        <v>49.4</v>
      </c>
      <c r="C13" s="10">
        <f t="shared" si="0"/>
        <v>-6.3999999999999986</v>
      </c>
      <c r="D13" s="12">
        <f t="shared" si="1"/>
        <v>-0.1146953405017921</v>
      </c>
    </row>
    <row r="14" spans="1:4" ht="15" customHeight="1" x14ac:dyDescent="0.25">
      <c r="A14" s="7" t="s">
        <v>28</v>
      </c>
      <c r="B14" s="8">
        <v>38.299999999999997</v>
      </c>
      <c r="C14" s="8">
        <f t="shared" si="0"/>
        <v>-11.100000000000001</v>
      </c>
      <c r="D14" s="11">
        <f t="shared" si="1"/>
        <v>-0.22469635627530368</v>
      </c>
    </row>
    <row r="15" spans="1:4" ht="15" customHeight="1" x14ac:dyDescent="0.25">
      <c r="A15" s="9" t="s">
        <v>29</v>
      </c>
      <c r="B15" s="10">
        <v>42.5</v>
      </c>
      <c r="C15" s="10">
        <f t="shared" si="0"/>
        <v>4.2000000000000028</v>
      </c>
      <c r="D15" s="12">
        <f t="shared" si="1"/>
        <v>0.10966057441253271</v>
      </c>
    </row>
    <row r="16" spans="1:4" ht="15" customHeight="1" x14ac:dyDescent="0.25">
      <c r="A16" s="7" t="s">
        <v>30</v>
      </c>
      <c r="B16" s="8">
        <v>47.9</v>
      </c>
      <c r="C16" s="8">
        <f t="shared" si="0"/>
        <v>5.3999999999999986</v>
      </c>
      <c r="D16" s="11">
        <f t="shared" si="1"/>
        <v>0.12705882352941172</v>
      </c>
    </row>
    <row r="17" spans="1:4" ht="15" customHeight="1" x14ac:dyDescent="0.25">
      <c r="A17" s="9" t="s">
        <v>31</v>
      </c>
      <c r="B17" s="10">
        <v>52</v>
      </c>
      <c r="C17" s="10">
        <f t="shared" si="0"/>
        <v>4.1000000000000014</v>
      </c>
      <c r="D17" s="12">
        <f t="shared" si="1"/>
        <v>8.5594989561586676E-2</v>
      </c>
    </row>
    <row r="18" spans="1:4" ht="15" customHeight="1" x14ac:dyDescent="0.25">
      <c r="A18" s="7" t="s">
        <v>32</v>
      </c>
      <c r="B18" s="8">
        <v>56.3</v>
      </c>
      <c r="C18" s="8">
        <f t="shared" si="0"/>
        <v>4.2999999999999972</v>
      </c>
      <c r="D18" s="11">
        <f t="shared" si="1"/>
        <v>8.2692307692307634E-2</v>
      </c>
    </row>
    <row r="19" spans="1:4" ht="15" customHeight="1" x14ac:dyDescent="0.25">
      <c r="A19" s="9" t="s">
        <v>33</v>
      </c>
      <c r="B19" s="10">
        <v>61.9</v>
      </c>
      <c r="C19" s="10">
        <f t="shared" si="0"/>
        <v>5.6000000000000014</v>
      </c>
      <c r="D19" s="12">
        <f t="shared" si="1"/>
        <v>9.9467140319715833E-2</v>
      </c>
    </row>
    <row r="20" spans="1:4" ht="15" customHeight="1" x14ac:dyDescent="0.25">
      <c r="A20" s="7" t="s">
        <v>34</v>
      </c>
      <c r="B20" s="8">
        <v>60.8</v>
      </c>
      <c r="C20" s="8">
        <f t="shared" si="0"/>
        <v>-1.1000000000000014</v>
      </c>
      <c r="D20" s="11">
        <f t="shared" si="1"/>
        <v>-1.7770597738287583E-2</v>
      </c>
    </row>
    <row r="21" spans="1:4" ht="15" customHeight="1" x14ac:dyDescent="0.25">
      <c r="A21" s="9" t="s">
        <v>35</v>
      </c>
      <c r="B21" s="10">
        <v>62.5</v>
      </c>
      <c r="C21" s="10">
        <f t="shared" si="0"/>
        <v>1.7000000000000028</v>
      </c>
      <c r="D21" s="12">
        <f t="shared" si="1"/>
        <v>2.7960526315789522E-2</v>
      </c>
    </row>
    <row r="22" spans="1:4" ht="15" customHeight="1" x14ac:dyDescent="0.25">
      <c r="A22" s="7" t="s">
        <v>36</v>
      </c>
      <c r="B22" s="8">
        <v>64</v>
      </c>
      <c r="C22" s="8">
        <f t="shared" si="0"/>
        <v>1.5</v>
      </c>
      <c r="D22" s="11">
        <f t="shared" si="1"/>
        <v>2.4E-2</v>
      </c>
    </row>
    <row r="23" spans="1:4" ht="15" customHeight="1" x14ac:dyDescent="0.25">
      <c r="A23" s="9" t="s">
        <v>37</v>
      </c>
      <c r="B23" s="10">
        <v>63.2</v>
      </c>
      <c r="C23" s="10">
        <f t="shared" si="0"/>
        <v>-0.79999999999999716</v>
      </c>
      <c r="D23" s="12">
        <f t="shared" si="1"/>
        <v>-1.2499999999999956E-2</v>
      </c>
    </row>
    <row r="24" spans="1:4" ht="15" customHeight="1" x14ac:dyDescent="0.25">
      <c r="A24" s="7" t="s">
        <v>38</v>
      </c>
      <c r="B24" s="8">
        <v>60.5</v>
      </c>
      <c r="C24" s="8">
        <f t="shared" si="0"/>
        <v>-2.7000000000000028</v>
      </c>
      <c r="D24" s="11">
        <f t="shared" si="1"/>
        <v>-4.2721518987341812E-2</v>
      </c>
    </row>
    <row r="25" spans="1:4" ht="15" customHeight="1" x14ac:dyDescent="0.25">
      <c r="A25" s="9" t="s">
        <v>39</v>
      </c>
      <c r="B25" s="10">
        <v>77</v>
      </c>
      <c r="C25" s="10">
        <f t="shared" si="0"/>
        <v>16.5</v>
      </c>
      <c r="D25" s="12">
        <f t="shared" si="1"/>
        <v>0.27272727272727271</v>
      </c>
    </row>
    <row r="26" spans="1:4" ht="15" customHeight="1" x14ac:dyDescent="0.25">
      <c r="A26" s="7" t="s">
        <v>40</v>
      </c>
      <c r="B26" s="8">
        <v>108.3</v>
      </c>
      <c r="C26" s="8">
        <f t="shared" si="0"/>
        <v>31.299999999999997</v>
      </c>
      <c r="D26" s="11">
        <f t="shared" si="1"/>
        <v>0.40649350649350646</v>
      </c>
    </row>
    <row r="27" spans="1:4" ht="15" customHeight="1" x14ac:dyDescent="0.25">
      <c r="A27" s="9" t="s">
        <v>41</v>
      </c>
      <c r="B27" s="10">
        <v>196.7</v>
      </c>
      <c r="C27" s="10">
        <f t="shared" si="0"/>
        <v>88.399999999999991</v>
      </c>
      <c r="D27" s="12">
        <f t="shared" si="1"/>
        <v>0.81625115420129268</v>
      </c>
    </row>
    <row r="28" spans="1:4" ht="15" customHeight="1" x14ac:dyDescent="0.25">
      <c r="A28" s="7" t="s">
        <v>42</v>
      </c>
      <c r="B28" s="8">
        <v>232.5</v>
      </c>
      <c r="C28" s="8">
        <f t="shared" si="0"/>
        <v>35.800000000000011</v>
      </c>
      <c r="D28" s="11">
        <f t="shared" si="1"/>
        <v>0.18200305033045253</v>
      </c>
    </row>
    <row r="29" spans="1:4" ht="15" customHeight="1" x14ac:dyDescent="0.25">
      <c r="A29" s="9" t="s">
        <v>131</v>
      </c>
      <c r="B29" s="10">
        <v>218</v>
      </c>
      <c r="C29" s="10">
        <f t="shared" si="0"/>
        <v>-14.5</v>
      </c>
      <c r="D29" s="12">
        <f t="shared" si="1"/>
        <v>-6.236559139784946E-2</v>
      </c>
    </row>
    <row r="53" spans="1:9" ht="17.25" customHeight="1" x14ac:dyDescent="0.25">
      <c r="A53" s="4" t="s">
        <v>132</v>
      </c>
    </row>
    <row r="54" spans="1:9" ht="15" customHeight="1" x14ac:dyDescent="0.25">
      <c r="A54" s="1" t="s">
        <v>133</v>
      </c>
    </row>
    <row r="55" spans="1:9" ht="15" customHeight="1" x14ac:dyDescent="0.25">
      <c r="A55" s="5" t="s">
        <v>134</v>
      </c>
    </row>
    <row r="57" spans="1:9" ht="23.25" customHeight="1" x14ac:dyDescent="0.25">
      <c r="A57" s="6" t="s">
        <v>135</v>
      </c>
      <c r="B57" s="6" t="s">
        <v>136</v>
      </c>
      <c r="C57" s="6" t="s">
        <v>137</v>
      </c>
      <c r="D57" s="6" t="s">
        <v>138</v>
      </c>
      <c r="E57" s="6" t="s">
        <v>139</v>
      </c>
      <c r="F57" s="6" t="s">
        <v>140</v>
      </c>
      <c r="G57" s="6" t="s">
        <v>141</v>
      </c>
      <c r="H57" s="6" t="s">
        <v>142</v>
      </c>
      <c r="I57" s="6" t="s">
        <v>143</v>
      </c>
    </row>
    <row r="58" spans="1:9" ht="45.75" customHeight="1" x14ac:dyDescent="0.25">
      <c r="A58" s="20" t="s">
        <v>144</v>
      </c>
      <c r="B58" s="8">
        <v>7</v>
      </c>
      <c r="C58" s="11">
        <f>B58/B63</f>
        <v>0.11075949367088607</v>
      </c>
      <c r="D58" s="8">
        <v>63.2</v>
      </c>
      <c r="E58" s="11">
        <f>D58/D63</f>
        <v>0.5835641735918744</v>
      </c>
      <c r="F58" s="8">
        <v>126</v>
      </c>
      <c r="G58" s="11">
        <f>F58/F63</f>
        <v>0.64056939501779342</v>
      </c>
      <c r="H58" s="8">
        <v>149</v>
      </c>
      <c r="I58" s="11">
        <f>H58/H63</f>
        <v>0.64086021505376345</v>
      </c>
    </row>
    <row r="59" spans="1:9" ht="34.5" customHeight="1" x14ac:dyDescent="0.25">
      <c r="A59" s="21" t="s">
        <v>145</v>
      </c>
      <c r="B59" s="10">
        <v>6.3</v>
      </c>
      <c r="C59" s="12">
        <f>B59/B63</f>
        <v>9.9683544303797458E-2</v>
      </c>
      <c r="D59" s="10">
        <v>8.6999999999999993</v>
      </c>
      <c r="E59" s="12">
        <f>D59/D63</f>
        <v>8.0332409972299151E-2</v>
      </c>
      <c r="F59" s="10">
        <v>11.8</v>
      </c>
      <c r="G59" s="12">
        <f>F59/F63</f>
        <v>5.9989832231825108E-2</v>
      </c>
      <c r="H59" s="10">
        <v>14</v>
      </c>
      <c r="I59" s="12">
        <f>H59/H63</f>
        <v>6.0215053763440864E-2</v>
      </c>
    </row>
    <row r="60" spans="1:9" ht="34.5" customHeight="1" x14ac:dyDescent="0.25">
      <c r="A60" s="20" t="s">
        <v>146</v>
      </c>
      <c r="B60" s="8">
        <v>4.4000000000000004</v>
      </c>
      <c r="C60" s="11">
        <f>B60/B63</f>
        <v>6.9620253164556958E-2</v>
      </c>
      <c r="D60" s="8">
        <v>6.5</v>
      </c>
      <c r="E60" s="11">
        <f>D60/D63</f>
        <v>6.0018467220683283E-2</v>
      </c>
      <c r="F60" s="8">
        <v>9.8000000000000007</v>
      </c>
      <c r="G60" s="11">
        <f>F60/F63</f>
        <v>4.9822064056939494E-2</v>
      </c>
      <c r="H60" s="8">
        <v>13</v>
      </c>
      <c r="I60" s="11">
        <f>H60/H63</f>
        <v>5.5913978494623658E-2</v>
      </c>
    </row>
    <row r="61" spans="1:9" ht="23.25" customHeight="1" x14ac:dyDescent="0.25">
      <c r="A61" s="21" t="s">
        <v>147</v>
      </c>
      <c r="B61" s="10">
        <v>6.3</v>
      </c>
      <c r="C61" s="12">
        <f>B61/B63</f>
        <v>9.9683544303797458E-2</v>
      </c>
      <c r="D61" s="10">
        <v>7.5</v>
      </c>
      <c r="E61" s="12">
        <f>D61/D63</f>
        <v>6.9252077562326861E-2</v>
      </c>
      <c r="F61" s="10">
        <v>8.9</v>
      </c>
      <c r="G61" s="12">
        <f>F61/F63</f>
        <v>4.5246568378240967E-2</v>
      </c>
      <c r="H61" s="10">
        <v>9.5</v>
      </c>
      <c r="I61" s="12">
        <f>H61/H63</f>
        <v>4.0860215053763443E-2</v>
      </c>
    </row>
    <row r="62" spans="1:9" ht="15" customHeight="1" x14ac:dyDescent="0.25">
      <c r="A62" s="20" t="s">
        <v>148</v>
      </c>
      <c r="B62" s="8">
        <v>39.200000000000003</v>
      </c>
      <c r="C62" s="11">
        <f>B62/B63</f>
        <v>0.620253164556962</v>
      </c>
      <c r="D62" s="8">
        <v>22.4</v>
      </c>
      <c r="E62" s="11">
        <f>D62/D63</f>
        <v>0.20683287165281622</v>
      </c>
      <c r="F62" s="8">
        <v>40.200000000000003</v>
      </c>
      <c r="G62" s="11">
        <f>F62/F63</f>
        <v>0.20437214031520079</v>
      </c>
      <c r="H62" s="8">
        <v>47</v>
      </c>
      <c r="I62" s="11">
        <f>H62/H63</f>
        <v>0.2021505376344086</v>
      </c>
    </row>
    <row r="63" spans="1:9" ht="15" customHeight="1" x14ac:dyDescent="0.25">
      <c r="A63" s="22" t="s">
        <v>149</v>
      </c>
      <c r="B63" s="23">
        <f t="shared" ref="B63:I63" si="2">SUM(B58:B62)</f>
        <v>63.2</v>
      </c>
      <c r="C63" s="24">
        <f t="shared" si="2"/>
        <v>1</v>
      </c>
      <c r="D63" s="23">
        <f t="shared" si="2"/>
        <v>108.30000000000001</v>
      </c>
      <c r="E63" s="24">
        <f t="shared" si="2"/>
        <v>1</v>
      </c>
      <c r="F63" s="23">
        <f t="shared" si="2"/>
        <v>196.70000000000005</v>
      </c>
      <c r="G63" s="24">
        <f t="shared" si="2"/>
        <v>0.99999999999999967</v>
      </c>
      <c r="H63" s="23">
        <f t="shared" si="2"/>
        <v>232.5</v>
      </c>
      <c r="I63" s="24">
        <f t="shared" si="2"/>
        <v>1</v>
      </c>
    </row>
    <row r="65" spans="1:1" ht="15" customHeight="1" x14ac:dyDescent="0.25">
      <c r="A65" s="1" t="s">
        <v>150</v>
      </c>
    </row>
    <row r="66" spans="1:1" ht="15" customHeight="1" x14ac:dyDescent="0.25">
      <c r="A66" s="2" t="s">
        <v>151</v>
      </c>
    </row>
    <row r="67" spans="1:1" ht="15" customHeight="1" x14ac:dyDescent="0.25">
      <c r="A67" s="2" t="s">
        <v>152</v>
      </c>
    </row>
    <row r="68" spans="1:1" ht="15" customHeight="1" x14ac:dyDescent="0.25">
      <c r="A68" s="2" t="s">
        <v>153</v>
      </c>
    </row>
    <row r="69" spans="1:1" ht="15" customHeight="1" x14ac:dyDescent="0.25">
      <c r="A69" s="2" t="s">
        <v>154</v>
      </c>
    </row>
    <row r="70" spans="1:1" ht="15" customHeight="1" x14ac:dyDescent="0.25">
      <c r="A70" s="2" t="s">
        <v>155</v>
      </c>
    </row>
    <row r="71" spans="1:1" ht="15" customHeight="1" x14ac:dyDescent="0.25">
      <c r="A71" s="2" t="s">
        <v>156</v>
      </c>
    </row>
    <row r="72" spans="1:1" ht="15" customHeight="1" x14ac:dyDescent="0.25">
      <c r="A72" s="2" t="s">
        <v>157</v>
      </c>
    </row>
    <row r="73" spans="1:1" ht="15" customHeight="1" x14ac:dyDescent="0.25">
      <c r="A73" s="2" t="s">
        <v>158</v>
      </c>
    </row>
    <row r="74" spans="1:1" ht="15" customHeight="1" x14ac:dyDescent="0.25">
      <c r="A74" s="2" t="s">
        <v>159</v>
      </c>
    </row>
    <row r="75" spans="1:1" ht="15" customHeight="1" x14ac:dyDescent="0.25">
      <c r="A75" s="2" t="s">
        <v>160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31F34"/>
  </sheetPr>
  <dimension ref="A1:F55"/>
  <sheetViews>
    <sheetView zoomScaleNormal="100" workbookViewId="0">
      <selection activeCell="I20" sqref="I20"/>
    </sheetView>
  </sheetViews>
  <sheetFormatPr defaultColWidth="8.7109375" defaultRowHeight="15" x14ac:dyDescent="0.25"/>
  <cols>
    <col min="1" max="1" width="10" customWidth="1"/>
    <col min="2" max="2" width="26" customWidth="1"/>
    <col min="3" max="6" width="18" customWidth="1"/>
  </cols>
  <sheetData>
    <row r="1" spans="1:6" ht="17.25" customHeight="1" x14ac:dyDescent="0.25">
      <c r="A1" s="4" t="s">
        <v>161</v>
      </c>
    </row>
    <row r="2" spans="1:6" ht="15" customHeight="1" x14ac:dyDescent="0.25">
      <c r="A2" s="1" t="s">
        <v>162</v>
      </c>
    </row>
    <row r="3" spans="1:6" ht="15" customHeight="1" x14ac:dyDescent="0.25">
      <c r="A3" s="5" t="s">
        <v>163</v>
      </c>
    </row>
    <row r="5" spans="1:6" ht="15" customHeight="1" x14ac:dyDescent="0.25">
      <c r="A5" s="3" t="s">
        <v>164</v>
      </c>
    </row>
    <row r="6" spans="1:6" ht="15" customHeight="1" x14ac:dyDescent="0.25">
      <c r="A6" s="6" t="s">
        <v>165</v>
      </c>
      <c r="B6" s="6" t="s">
        <v>166</v>
      </c>
      <c r="C6" s="6" t="s">
        <v>167</v>
      </c>
      <c r="D6" s="6" t="s">
        <v>168</v>
      </c>
      <c r="E6" s="6" t="s">
        <v>169</v>
      </c>
      <c r="F6" s="6" t="s">
        <v>170</v>
      </c>
    </row>
    <row r="7" spans="1:6" ht="15" customHeight="1" x14ac:dyDescent="0.25">
      <c r="A7" s="7">
        <v>1</v>
      </c>
      <c r="B7" s="25" t="s">
        <v>171</v>
      </c>
      <c r="C7" s="26" t="s">
        <v>172</v>
      </c>
      <c r="D7" s="8">
        <v>339</v>
      </c>
      <c r="E7" s="8">
        <v>128.30000000000001</v>
      </c>
      <c r="F7" s="8">
        <v>210.7</v>
      </c>
    </row>
    <row r="8" spans="1:6" ht="15" customHeight="1" x14ac:dyDescent="0.25">
      <c r="A8" s="9">
        <v>2</v>
      </c>
      <c r="B8" s="27" t="s">
        <v>173</v>
      </c>
      <c r="C8" s="27" t="s">
        <v>174</v>
      </c>
      <c r="D8" s="10">
        <v>333</v>
      </c>
      <c r="E8" s="10">
        <v>76</v>
      </c>
      <c r="F8" s="10">
        <v>257</v>
      </c>
    </row>
    <row r="9" spans="1:6" ht="15" customHeight="1" x14ac:dyDescent="0.25">
      <c r="A9" s="7">
        <v>3</v>
      </c>
      <c r="B9" s="26" t="s">
        <v>175</v>
      </c>
      <c r="C9" s="26" t="s">
        <v>176</v>
      </c>
      <c r="D9" s="8">
        <v>331</v>
      </c>
      <c r="E9" s="8">
        <v>155</v>
      </c>
      <c r="F9" s="8">
        <v>176</v>
      </c>
    </row>
    <row r="10" spans="1:6" ht="15" customHeight="1" x14ac:dyDescent="0.25">
      <c r="A10" s="9">
        <v>4</v>
      </c>
      <c r="B10" s="27" t="s">
        <v>177</v>
      </c>
      <c r="C10" s="27" t="s">
        <v>178</v>
      </c>
      <c r="D10" s="10">
        <v>285</v>
      </c>
      <c r="E10" s="10">
        <v>90</v>
      </c>
      <c r="F10" s="10">
        <v>195</v>
      </c>
    </row>
    <row r="11" spans="1:6" ht="15" customHeight="1" x14ac:dyDescent="0.25">
      <c r="A11" s="7">
        <v>5</v>
      </c>
      <c r="B11" s="26" t="s">
        <v>179</v>
      </c>
      <c r="C11" s="26" t="s">
        <v>174</v>
      </c>
      <c r="D11" s="8">
        <v>268</v>
      </c>
      <c r="E11" s="8">
        <v>130</v>
      </c>
      <c r="F11" s="8">
        <v>138</v>
      </c>
    </row>
    <row r="12" spans="1:6" ht="15" customHeight="1" x14ac:dyDescent="0.25">
      <c r="A12" s="9">
        <v>6</v>
      </c>
      <c r="B12" s="27" t="s">
        <v>180</v>
      </c>
      <c r="C12" s="27" t="s">
        <v>174</v>
      </c>
      <c r="D12" s="10">
        <v>195</v>
      </c>
      <c r="E12" s="10">
        <v>60</v>
      </c>
      <c r="F12" s="10">
        <v>135</v>
      </c>
    </row>
    <row r="13" spans="1:6" ht="15" customHeight="1" x14ac:dyDescent="0.25">
      <c r="A13" s="7">
        <v>7</v>
      </c>
      <c r="B13" s="26" t="s">
        <v>181</v>
      </c>
      <c r="C13" s="26" t="s">
        <v>174</v>
      </c>
      <c r="D13" s="8">
        <v>190</v>
      </c>
      <c r="E13" s="8">
        <v>38</v>
      </c>
      <c r="F13" s="8">
        <v>152</v>
      </c>
    </row>
    <row r="14" spans="1:6" ht="15" customHeight="1" x14ac:dyDescent="0.25">
      <c r="A14" s="9">
        <v>8</v>
      </c>
      <c r="B14" s="28" t="s">
        <v>182</v>
      </c>
      <c r="C14" s="27" t="s">
        <v>172</v>
      </c>
      <c r="D14" s="10">
        <v>185</v>
      </c>
      <c r="E14" s="10">
        <v>82</v>
      </c>
      <c r="F14" s="10">
        <v>103</v>
      </c>
    </row>
    <row r="15" spans="1:6" ht="15" customHeight="1" x14ac:dyDescent="0.25">
      <c r="A15" s="7">
        <v>9</v>
      </c>
      <c r="B15" s="25" t="s">
        <v>183</v>
      </c>
      <c r="C15" s="26" t="s">
        <v>172</v>
      </c>
      <c r="D15" s="8">
        <v>128</v>
      </c>
      <c r="E15" s="8">
        <v>48</v>
      </c>
      <c r="F15" s="8">
        <v>80</v>
      </c>
    </row>
    <row r="16" spans="1:6" ht="15" customHeight="1" x14ac:dyDescent="0.25">
      <c r="A16" s="9">
        <v>10</v>
      </c>
      <c r="B16" s="27" t="s">
        <v>184</v>
      </c>
      <c r="C16" s="27" t="s">
        <v>185</v>
      </c>
      <c r="D16" s="10">
        <v>125</v>
      </c>
      <c r="E16" s="10">
        <v>50</v>
      </c>
      <c r="F16" s="10">
        <v>75</v>
      </c>
    </row>
    <row r="17" spans="1:6" ht="15" customHeight="1" x14ac:dyDescent="0.25">
      <c r="A17" s="33" t="s">
        <v>186</v>
      </c>
      <c r="B17" s="33"/>
      <c r="C17" s="33"/>
      <c r="D17" s="33"/>
      <c r="E17" s="33"/>
      <c r="F17" s="33"/>
    </row>
    <row r="18" spans="1:6" ht="15" customHeight="1" x14ac:dyDescent="0.25">
      <c r="A18" s="33" t="s">
        <v>187</v>
      </c>
      <c r="B18" s="33"/>
      <c r="C18" s="33"/>
      <c r="D18" s="33"/>
      <c r="E18" s="33"/>
      <c r="F18" s="33"/>
    </row>
    <row r="21" spans="1:6" ht="15" customHeight="1" x14ac:dyDescent="0.25">
      <c r="A21" s="3" t="s">
        <v>188</v>
      </c>
    </row>
    <row r="22" spans="1:6" ht="23.25" customHeight="1" x14ac:dyDescent="0.25">
      <c r="A22" s="6" t="s">
        <v>165</v>
      </c>
      <c r="B22" s="6" t="s">
        <v>189</v>
      </c>
      <c r="C22" s="6" t="s">
        <v>190</v>
      </c>
      <c r="D22" s="6" t="s">
        <v>191</v>
      </c>
      <c r="E22" s="6" t="s">
        <v>192</v>
      </c>
    </row>
    <row r="23" spans="1:6" ht="15" customHeight="1" x14ac:dyDescent="0.25">
      <c r="A23" s="7">
        <v>1</v>
      </c>
      <c r="B23" s="26" t="s">
        <v>173</v>
      </c>
      <c r="C23" s="8">
        <v>9.9</v>
      </c>
      <c r="D23" s="26" t="s">
        <v>193</v>
      </c>
      <c r="E23" s="26" t="s">
        <v>194</v>
      </c>
    </row>
    <row r="24" spans="1:6" ht="15" customHeight="1" x14ac:dyDescent="0.25">
      <c r="A24" s="9">
        <v>2</v>
      </c>
      <c r="B24" s="27" t="s">
        <v>181</v>
      </c>
      <c r="C24" s="10">
        <v>8.1</v>
      </c>
      <c r="D24" s="27" t="s">
        <v>195</v>
      </c>
      <c r="E24" s="27" t="s">
        <v>196</v>
      </c>
    </row>
    <row r="25" spans="1:6" ht="15" customHeight="1" x14ac:dyDescent="0.25">
      <c r="A25" s="7">
        <v>3</v>
      </c>
      <c r="B25" s="26" t="s">
        <v>197</v>
      </c>
      <c r="C25" s="8">
        <v>8</v>
      </c>
      <c r="D25" s="26" t="s">
        <v>198</v>
      </c>
      <c r="E25" s="26" t="s">
        <v>199</v>
      </c>
    </row>
    <row r="26" spans="1:6" ht="15" customHeight="1" x14ac:dyDescent="0.25">
      <c r="A26" s="9">
        <v>4</v>
      </c>
      <c r="B26" s="27" t="s">
        <v>180</v>
      </c>
      <c r="C26" s="10">
        <v>5.4</v>
      </c>
      <c r="D26" s="27" t="s">
        <v>193</v>
      </c>
      <c r="E26" s="27" t="s">
        <v>200</v>
      </c>
    </row>
    <row r="27" spans="1:6" ht="15" customHeight="1" x14ac:dyDescent="0.25">
      <c r="A27" s="7">
        <v>5</v>
      </c>
      <c r="B27" s="26" t="s">
        <v>179</v>
      </c>
      <c r="C27" s="8">
        <v>3.9</v>
      </c>
      <c r="D27" s="26" t="s">
        <v>201</v>
      </c>
      <c r="E27" s="26" t="s">
        <v>202</v>
      </c>
    </row>
    <row r="28" spans="1:6" ht="15" customHeight="1" x14ac:dyDescent="0.25">
      <c r="A28" s="9">
        <v>6</v>
      </c>
      <c r="B28" s="27" t="s">
        <v>203</v>
      </c>
      <c r="C28" s="10">
        <v>3.3</v>
      </c>
      <c r="D28" s="27" t="s">
        <v>204</v>
      </c>
      <c r="E28" s="27" t="s">
        <v>205</v>
      </c>
    </row>
    <row r="29" spans="1:6" ht="15" customHeight="1" x14ac:dyDescent="0.25">
      <c r="A29" s="7">
        <v>7</v>
      </c>
      <c r="B29" s="26" t="s">
        <v>206</v>
      </c>
      <c r="C29" s="8">
        <v>2.6</v>
      </c>
      <c r="D29" s="26" t="s">
        <v>207</v>
      </c>
      <c r="E29" s="26" t="s">
        <v>208</v>
      </c>
    </row>
    <row r="30" spans="1:6" ht="15" customHeight="1" x14ac:dyDescent="0.25">
      <c r="A30" s="9">
        <v>8</v>
      </c>
      <c r="B30" s="27" t="s">
        <v>209</v>
      </c>
      <c r="C30" s="10">
        <v>3.4</v>
      </c>
      <c r="D30" s="27" t="s">
        <v>210</v>
      </c>
      <c r="E30" s="27" t="s">
        <v>211</v>
      </c>
    </row>
    <row r="31" spans="1:6" ht="15" customHeight="1" x14ac:dyDescent="0.25">
      <c r="A31" s="7">
        <v>9</v>
      </c>
      <c r="B31" s="26" t="s">
        <v>212</v>
      </c>
      <c r="C31" s="8">
        <v>2.2000000000000002</v>
      </c>
      <c r="D31" s="26" t="s">
        <v>195</v>
      </c>
      <c r="E31" s="26" t="s">
        <v>213</v>
      </c>
    </row>
    <row r="32" spans="1:6" ht="15" customHeight="1" x14ac:dyDescent="0.25">
      <c r="A32" s="9">
        <v>10</v>
      </c>
      <c r="B32" s="27" t="s">
        <v>214</v>
      </c>
      <c r="C32" s="10">
        <v>1.2</v>
      </c>
      <c r="D32" s="27" t="s">
        <v>215</v>
      </c>
      <c r="E32" s="27" t="s">
        <v>216</v>
      </c>
    </row>
    <row r="33" spans="1:5" ht="15" customHeight="1" x14ac:dyDescent="0.25">
      <c r="A33" s="33" t="s">
        <v>217</v>
      </c>
      <c r="B33" s="33"/>
      <c r="C33" s="33"/>
      <c r="D33" s="33"/>
      <c r="E33" s="33"/>
    </row>
    <row r="36" spans="1:5" ht="15" customHeight="1" x14ac:dyDescent="0.25">
      <c r="A36" s="3" t="s">
        <v>218</v>
      </c>
    </row>
    <row r="37" spans="1:5" ht="23.25" customHeight="1" x14ac:dyDescent="0.25">
      <c r="A37" s="6" t="s">
        <v>3</v>
      </c>
      <c r="B37" s="6" t="s">
        <v>168</v>
      </c>
      <c r="C37" s="6" t="s">
        <v>169</v>
      </c>
      <c r="D37" s="6" t="s">
        <v>170</v>
      </c>
      <c r="E37" s="6" t="s">
        <v>219</v>
      </c>
    </row>
    <row r="38" spans="1:5" ht="15" customHeight="1" x14ac:dyDescent="0.25">
      <c r="A38" s="7" t="s">
        <v>33</v>
      </c>
      <c r="B38" s="8">
        <v>204</v>
      </c>
      <c r="C38" s="8">
        <v>82</v>
      </c>
      <c r="D38" s="8">
        <v>122</v>
      </c>
      <c r="E38" s="8">
        <v>3.8</v>
      </c>
    </row>
    <row r="39" spans="1:5" ht="15" customHeight="1" x14ac:dyDescent="0.25">
      <c r="A39" s="9" t="s">
        <v>34</v>
      </c>
      <c r="B39" s="10">
        <v>210</v>
      </c>
      <c r="C39" s="10">
        <v>83</v>
      </c>
      <c r="D39" s="10">
        <v>127</v>
      </c>
      <c r="E39" s="10">
        <v>3.9</v>
      </c>
    </row>
    <row r="40" spans="1:5" ht="15" customHeight="1" x14ac:dyDescent="0.25">
      <c r="A40" s="7" t="s">
        <v>35</v>
      </c>
      <c r="B40" s="8">
        <v>228</v>
      </c>
      <c r="C40" s="8">
        <v>92</v>
      </c>
      <c r="D40" s="8">
        <v>136</v>
      </c>
      <c r="E40" s="8">
        <v>4.0999999999999996</v>
      </c>
    </row>
    <row r="41" spans="1:5" ht="15" customHeight="1" x14ac:dyDescent="0.25">
      <c r="A41" s="9" t="s">
        <v>36</v>
      </c>
      <c r="B41" s="10">
        <v>252</v>
      </c>
      <c r="C41" s="10">
        <v>102</v>
      </c>
      <c r="D41" s="10">
        <v>150</v>
      </c>
      <c r="E41" s="10">
        <v>4.3</v>
      </c>
    </row>
    <row r="42" spans="1:5" ht="15" customHeight="1" x14ac:dyDescent="0.25">
      <c r="A42" s="7" t="s">
        <v>37</v>
      </c>
      <c r="B42" s="8">
        <v>244</v>
      </c>
      <c r="C42" s="8">
        <v>96</v>
      </c>
      <c r="D42" s="8">
        <v>148</v>
      </c>
      <c r="E42" s="8">
        <v>4.4000000000000004</v>
      </c>
    </row>
    <row r="43" spans="1:5" ht="15" customHeight="1" x14ac:dyDescent="0.25">
      <c r="A43" s="9" t="s">
        <v>38</v>
      </c>
      <c r="B43" s="10">
        <v>220</v>
      </c>
      <c r="C43" s="10">
        <v>85</v>
      </c>
      <c r="D43" s="10">
        <v>135</v>
      </c>
      <c r="E43" s="10">
        <v>4.2</v>
      </c>
    </row>
    <row r="44" spans="1:5" ht="15" customHeight="1" x14ac:dyDescent="0.25">
      <c r="A44" s="7" t="s">
        <v>39</v>
      </c>
      <c r="B44" s="8">
        <v>276</v>
      </c>
      <c r="C44" s="8">
        <v>105</v>
      </c>
      <c r="D44" s="8">
        <v>171</v>
      </c>
      <c r="E44" s="8">
        <v>5</v>
      </c>
    </row>
    <row r="45" spans="1:5" ht="15" customHeight="1" x14ac:dyDescent="0.25">
      <c r="A45" s="9" t="s">
        <v>40</v>
      </c>
      <c r="B45" s="10">
        <v>320</v>
      </c>
      <c r="C45" s="10">
        <v>125</v>
      </c>
      <c r="D45" s="10">
        <v>195</v>
      </c>
      <c r="E45" s="10">
        <v>5.5</v>
      </c>
    </row>
    <row r="46" spans="1:5" ht="15" customHeight="1" x14ac:dyDescent="0.25">
      <c r="A46" s="7" t="s">
        <v>41</v>
      </c>
      <c r="B46" s="8">
        <v>320</v>
      </c>
      <c r="C46" s="8">
        <v>120</v>
      </c>
      <c r="D46" s="8">
        <v>200</v>
      </c>
      <c r="E46" s="8">
        <v>5.8</v>
      </c>
    </row>
    <row r="47" spans="1:5" ht="15" customHeight="1" x14ac:dyDescent="0.25">
      <c r="A47" s="9" t="s">
        <v>42</v>
      </c>
      <c r="B47" s="10">
        <v>339</v>
      </c>
      <c r="C47" s="10">
        <v>128.30000000000001</v>
      </c>
      <c r="D47" s="10">
        <v>210.7</v>
      </c>
      <c r="E47" s="10">
        <v>6</v>
      </c>
    </row>
    <row r="48" spans="1:5" ht="15" customHeight="1" x14ac:dyDescent="0.25">
      <c r="A48" s="33" t="s">
        <v>220</v>
      </c>
      <c r="B48" s="33"/>
      <c r="C48" s="33"/>
      <c r="D48" s="33"/>
      <c r="E48" s="33"/>
    </row>
    <row r="49" spans="1:6" ht="15" customHeight="1" x14ac:dyDescent="0.25">
      <c r="A49" s="33" t="s">
        <v>221</v>
      </c>
      <c r="B49" s="33"/>
      <c r="C49" s="33"/>
      <c r="D49" s="33"/>
      <c r="E49" s="33"/>
    </row>
    <row r="50" spans="1:6" ht="15" customHeight="1" x14ac:dyDescent="0.25">
      <c r="A50" s="33" t="s">
        <v>222</v>
      </c>
      <c r="B50" s="33"/>
      <c r="C50" s="33"/>
      <c r="D50" s="33"/>
      <c r="E50" s="33"/>
    </row>
    <row r="51" spans="1:6" ht="15" customHeight="1" x14ac:dyDescent="0.25">
      <c r="A51" s="33" t="s">
        <v>223</v>
      </c>
      <c r="B51" s="33"/>
      <c r="C51" s="33"/>
      <c r="D51" s="33"/>
      <c r="E51" s="33"/>
    </row>
    <row r="53" spans="1:6" ht="15" customHeight="1" x14ac:dyDescent="0.25">
      <c r="A53" s="35" t="s">
        <v>224</v>
      </c>
      <c r="B53" s="35"/>
      <c r="C53" s="35"/>
      <c r="D53" s="35"/>
      <c r="E53" s="35"/>
      <c r="F53" s="35"/>
    </row>
    <row r="54" spans="1:6" ht="15" customHeight="1" x14ac:dyDescent="0.25">
      <c r="A54" s="33" t="s">
        <v>225</v>
      </c>
      <c r="B54" s="33"/>
      <c r="C54" s="33"/>
      <c r="D54" s="33"/>
      <c r="E54" s="33"/>
      <c r="F54" s="33"/>
    </row>
    <row r="55" spans="1:6" ht="15" customHeight="1" x14ac:dyDescent="0.25">
      <c r="A55" s="33" t="s">
        <v>226</v>
      </c>
      <c r="B55" s="33"/>
      <c r="C55" s="33"/>
      <c r="D55" s="33"/>
      <c r="E55" s="33"/>
      <c r="F55" s="33"/>
    </row>
  </sheetData>
  <mergeCells count="10">
    <mergeCell ref="A17:F17"/>
    <mergeCell ref="A18:F18"/>
    <mergeCell ref="A33:E33"/>
    <mergeCell ref="A48:E48"/>
    <mergeCell ref="A49:E49"/>
    <mergeCell ref="A50:E50"/>
    <mergeCell ref="A51:E51"/>
    <mergeCell ref="A53:F53"/>
    <mergeCell ref="A54:F54"/>
    <mergeCell ref="A55:F5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31F34"/>
  </sheetPr>
  <dimension ref="A1:G89"/>
  <sheetViews>
    <sheetView zoomScaleNormal="100" workbookViewId="0"/>
  </sheetViews>
  <sheetFormatPr defaultColWidth="8.7109375" defaultRowHeight="15" x14ac:dyDescent="0.25"/>
  <cols>
    <col min="1" max="1" width="8" customWidth="1"/>
    <col min="2" max="2" width="22" customWidth="1"/>
    <col min="3" max="7" width="16" customWidth="1"/>
  </cols>
  <sheetData>
    <row r="1" spans="1:6" ht="17.25" customHeight="1" x14ac:dyDescent="0.25">
      <c r="A1" s="4" t="s">
        <v>227</v>
      </c>
    </row>
    <row r="2" spans="1:6" ht="15" customHeight="1" x14ac:dyDescent="0.25">
      <c r="A2" s="1" t="s">
        <v>228</v>
      </c>
    </row>
    <row r="3" spans="1:6" ht="15" customHeight="1" x14ac:dyDescent="0.25">
      <c r="A3" s="5" t="s">
        <v>229</v>
      </c>
    </row>
    <row r="5" spans="1:6" ht="15" customHeight="1" x14ac:dyDescent="0.25">
      <c r="A5" s="3" t="s">
        <v>230</v>
      </c>
    </row>
    <row r="6" spans="1:6" ht="23.25" customHeight="1" x14ac:dyDescent="0.25">
      <c r="A6" s="6" t="s">
        <v>165</v>
      </c>
      <c r="B6" s="6" t="s">
        <v>231</v>
      </c>
      <c r="C6" s="6" t="s">
        <v>232</v>
      </c>
      <c r="D6" s="6" t="s">
        <v>233</v>
      </c>
      <c r="E6" s="6" t="s">
        <v>234</v>
      </c>
      <c r="F6" s="6" t="s">
        <v>235</v>
      </c>
    </row>
    <row r="7" spans="1:6" ht="15" customHeight="1" x14ac:dyDescent="0.25">
      <c r="A7" s="7">
        <v>1</v>
      </c>
      <c r="B7" s="26" t="s">
        <v>236</v>
      </c>
      <c r="C7" s="8">
        <v>559.20000000000005</v>
      </c>
      <c r="D7" s="8">
        <v>124.5</v>
      </c>
      <c r="E7" s="8">
        <v>434.7</v>
      </c>
      <c r="F7" s="8">
        <f t="shared" ref="F7:F16" si="0">D7-E7</f>
        <v>-310.2</v>
      </c>
    </row>
    <row r="8" spans="1:6" ht="15" customHeight="1" x14ac:dyDescent="0.25">
      <c r="A8" s="9">
        <v>2</v>
      </c>
      <c r="B8" s="27" t="s">
        <v>237</v>
      </c>
      <c r="C8" s="10">
        <v>538.1</v>
      </c>
      <c r="D8" s="10">
        <v>212.7</v>
      </c>
      <c r="E8" s="10">
        <v>325.39999999999998</v>
      </c>
      <c r="F8" s="10">
        <f t="shared" si="0"/>
        <v>-112.69999999999999</v>
      </c>
    </row>
    <row r="9" spans="1:6" ht="15" customHeight="1" x14ac:dyDescent="0.25">
      <c r="A9" s="7">
        <v>3</v>
      </c>
      <c r="B9" s="26" t="s">
        <v>238</v>
      </c>
      <c r="C9" s="8">
        <v>525.20000000000005</v>
      </c>
      <c r="D9" s="8">
        <v>255.4</v>
      </c>
      <c r="E9" s="8">
        <v>269.8</v>
      </c>
      <c r="F9" s="8">
        <f t="shared" si="0"/>
        <v>-14.400000000000006</v>
      </c>
    </row>
    <row r="10" spans="1:6" ht="15" customHeight="1" x14ac:dyDescent="0.25">
      <c r="A10" s="9">
        <v>4</v>
      </c>
      <c r="B10" s="27" t="s">
        <v>239</v>
      </c>
      <c r="C10" s="10">
        <v>183.3</v>
      </c>
      <c r="D10" s="10">
        <v>64.099999999999994</v>
      </c>
      <c r="E10" s="10">
        <v>119.2</v>
      </c>
      <c r="F10" s="10">
        <f t="shared" si="0"/>
        <v>-55.100000000000009</v>
      </c>
    </row>
    <row r="11" spans="1:6" ht="15" customHeight="1" x14ac:dyDescent="0.25">
      <c r="A11" s="7">
        <v>5</v>
      </c>
      <c r="B11" s="26" t="s">
        <v>240</v>
      </c>
      <c r="C11" s="8">
        <v>171.5</v>
      </c>
      <c r="D11" s="8">
        <v>57.8</v>
      </c>
      <c r="E11" s="8">
        <v>113.7</v>
      </c>
      <c r="F11" s="8">
        <f t="shared" si="0"/>
        <v>-55.900000000000006</v>
      </c>
    </row>
    <row r="12" spans="1:6" ht="15" customHeight="1" x14ac:dyDescent="0.25">
      <c r="A12" s="9">
        <v>6</v>
      </c>
      <c r="B12" s="27" t="s">
        <v>241</v>
      </c>
      <c r="C12" s="10">
        <v>126</v>
      </c>
      <c r="D12" s="10">
        <v>51.2</v>
      </c>
      <c r="E12" s="10">
        <v>74.8</v>
      </c>
      <c r="F12" s="10">
        <f t="shared" si="0"/>
        <v>-23.599999999999994</v>
      </c>
    </row>
    <row r="13" spans="1:6" ht="15" customHeight="1" x14ac:dyDescent="0.25">
      <c r="A13" s="7">
        <v>7</v>
      </c>
      <c r="B13" s="26" t="s">
        <v>242</v>
      </c>
      <c r="C13" s="8">
        <v>109</v>
      </c>
      <c r="D13" s="8">
        <v>58.5</v>
      </c>
      <c r="E13" s="8">
        <v>50.5</v>
      </c>
      <c r="F13" s="8">
        <f t="shared" si="0"/>
        <v>8</v>
      </c>
    </row>
    <row r="14" spans="1:6" ht="15" customHeight="1" x14ac:dyDescent="0.25">
      <c r="A14" s="9">
        <v>8</v>
      </c>
      <c r="B14" s="27" t="s">
        <v>243</v>
      </c>
      <c r="C14" s="10">
        <v>90.8</v>
      </c>
      <c r="D14" s="10">
        <v>10</v>
      </c>
      <c r="E14" s="10">
        <v>80.8</v>
      </c>
      <c r="F14" s="10">
        <f t="shared" si="0"/>
        <v>-70.8</v>
      </c>
    </row>
    <row r="15" spans="1:6" ht="15" customHeight="1" x14ac:dyDescent="0.25">
      <c r="A15" s="7">
        <v>9</v>
      </c>
      <c r="B15" s="26" t="s">
        <v>244</v>
      </c>
      <c r="C15" s="8">
        <v>87.7</v>
      </c>
      <c r="D15" s="8">
        <v>27.4</v>
      </c>
      <c r="E15" s="8">
        <v>60.3</v>
      </c>
      <c r="F15" s="8">
        <f t="shared" si="0"/>
        <v>-32.9</v>
      </c>
    </row>
    <row r="16" spans="1:6" ht="15" customHeight="1" x14ac:dyDescent="0.25">
      <c r="A16" s="9">
        <v>10</v>
      </c>
      <c r="B16" s="27" t="s">
        <v>245</v>
      </c>
      <c r="C16" s="10">
        <v>85.5</v>
      </c>
      <c r="D16" s="10">
        <v>30.5</v>
      </c>
      <c r="E16" s="10">
        <v>55</v>
      </c>
      <c r="F16" s="10">
        <f t="shared" si="0"/>
        <v>-24.5</v>
      </c>
    </row>
    <row r="19" spans="1:6" ht="15" customHeight="1" x14ac:dyDescent="0.25">
      <c r="A19" s="3" t="s">
        <v>246</v>
      </c>
    </row>
    <row r="20" spans="1:6" ht="23.25" customHeight="1" x14ac:dyDescent="0.25">
      <c r="A20" s="6" t="s">
        <v>165</v>
      </c>
      <c r="B20" s="6" t="s">
        <v>231</v>
      </c>
      <c r="C20" s="6" t="s">
        <v>232</v>
      </c>
      <c r="D20" s="6" t="s">
        <v>233</v>
      </c>
      <c r="E20" s="6" t="s">
        <v>234</v>
      </c>
      <c r="F20" s="6" t="s">
        <v>235</v>
      </c>
    </row>
    <row r="21" spans="1:6" ht="15" customHeight="1" x14ac:dyDescent="0.25">
      <c r="A21" s="7">
        <v>1</v>
      </c>
      <c r="B21" s="26" t="s">
        <v>236</v>
      </c>
      <c r="C21" s="8">
        <v>657.4</v>
      </c>
      <c r="D21" s="8">
        <v>151.1</v>
      </c>
      <c r="E21" s="8">
        <v>506.3</v>
      </c>
      <c r="F21" s="8">
        <f t="shared" ref="F21:F30" si="1">D21-E21</f>
        <v>-355.20000000000005</v>
      </c>
    </row>
    <row r="22" spans="1:6" ht="15" customHeight="1" x14ac:dyDescent="0.25">
      <c r="A22" s="9">
        <v>2</v>
      </c>
      <c r="B22" s="27" t="s">
        <v>237</v>
      </c>
      <c r="C22" s="10">
        <v>661.2</v>
      </c>
      <c r="D22" s="10">
        <v>276.39999999999998</v>
      </c>
      <c r="E22" s="10">
        <v>384.8</v>
      </c>
      <c r="F22" s="10">
        <f t="shared" si="1"/>
        <v>-108.40000000000003</v>
      </c>
    </row>
    <row r="23" spans="1:6" ht="15" customHeight="1" x14ac:dyDescent="0.25">
      <c r="A23" s="7">
        <v>3</v>
      </c>
      <c r="B23" s="26" t="s">
        <v>238</v>
      </c>
      <c r="C23" s="8">
        <v>664.5</v>
      </c>
      <c r="D23" s="8">
        <v>307.60000000000002</v>
      </c>
      <c r="E23" s="8">
        <v>356.9</v>
      </c>
      <c r="F23" s="8">
        <f t="shared" si="1"/>
        <v>-49.299999999999955</v>
      </c>
    </row>
    <row r="24" spans="1:6" ht="15" customHeight="1" x14ac:dyDescent="0.25">
      <c r="A24" s="9">
        <v>4</v>
      </c>
      <c r="B24" s="27" t="s">
        <v>239</v>
      </c>
      <c r="C24" s="10">
        <v>211.7</v>
      </c>
      <c r="D24" s="10">
        <v>75</v>
      </c>
      <c r="E24" s="10">
        <v>136.69999999999999</v>
      </c>
      <c r="F24" s="10">
        <f t="shared" si="1"/>
        <v>-61.699999999999989</v>
      </c>
    </row>
    <row r="25" spans="1:6" ht="15" customHeight="1" x14ac:dyDescent="0.25">
      <c r="A25" s="7">
        <v>5</v>
      </c>
      <c r="B25" s="26" t="s">
        <v>240</v>
      </c>
      <c r="C25" s="8">
        <v>195.1</v>
      </c>
      <c r="D25" s="8">
        <v>60.2</v>
      </c>
      <c r="E25" s="8">
        <v>134.9</v>
      </c>
      <c r="F25" s="8">
        <f t="shared" si="1"/>
        <v>-74.7</v>
      </c>
    </row>
    <row r="26" spans="1:6" ht="15" customHeight="1" x14ac:dyDescent="0.25">
      <c r="A26" s="9">
        <v>6</v>
      </c>
      <c r="B26" s="27" t="s">
        <v>241</v>
      </c>
      <c r="C26" s="10">
        <v>169</v>
      </c>
      <c r="D26" s="10">
        <v>65.8</v>
      </c>
      <c r="E26" s="10">
        <v>103.2</v>
      </c>
      <c r="F26" s="10">
        <f t="shared" si="1"/>
        <v>-37.400000000000006</v>
      </c>
    </row>
    <row r="27" spans="1:6" ht="15" customHeight="1" x14ac:dyDescent="0.25">
      <c r="A27" s="7">
        <v>7</v>
      </c>
      <c r="B27" s="26" t="s">
        <v>242</v>
      </c>
      <c r="C27" s="8">
        <v>119.6</v>
      </c>
      <c r="D27" s="8">
        <v>61.4</v>
      </c>
      <c r="E27" s="8">
        <v>58.2</v>
      </c>
      <c r="F27" s="8">
        <f t="shared" si="1"/>
        <v>3.1999999999999957</v>
      </c>
    </row>
    <row r="28" spans="1:6" ht="15" customHeight="1" x14ac:dyDescent="0.25">
      <c r="A28" s="9">
        <v>8</v>
      </c>
      <c r="B28" s="27" t="s">
        <v>243</v>
      </c>
      <c r="C28" s="10">
        <v>112.9</v>
      </c>
      <c r="D28" s="10">
        <v>11.3</v>
      </c>
      <c r="E28" s="10">
        <v>101.6</v>
      </c>
      <c r="F28" s="10">
        <f t="shared" si="1"/>
        <v>-90.3</v>
      </c>
    </row>
    <row r="29" spans="1:6" ht="15" customHeight="1" x14ac:dyDescent="0.25">
      <c r="A29" s="7">
        <v>9</v>
      </c>
      <c r="B29" s="26" t="s">
        <v>244</v>
      </c>
      <c r="C29" s="8">
        <v>113.2</v>
      </c>
      <c r="D29" s="8">
        <v>40</v>
      </c>
      <c r="E29" s="8">
        <v>73.2</v>
      </c>
      <c r="F29" s="8">
        <f t="shared" si="1"/>
        <v>-33.200000000000003</v>
      </c>
    </row>
    <row r="30" spans="1:6" ht="15" customHeight="1" x14ac:dyDescent="0.25">
      <c r="A30" s="9">
        <v>10</v>
      </c>
      <c r="B30" s="27" t="s">
        <v>245</v>
      </c>
      <c r="C30" s="10">
        <v>105.8</v>
      </c>
      <c r="D30" s="10">
        <v>36.700000000000003</v>
      </c>
      <c r="E30" s="10">
        <v>69.099999999999994</v>
      </c>
      <c r="F30" s="10">
        <f t="shared" si="1"/>
        <v>-32.399999999999991</v>
      </c>
    </row>
    <row r="33" spans="1:6" ht="15" customHeight="1" x14ac:dyDescent="0.25">
      <c r="A33" s="3" t="s">
        <v>247</v>
      </c>
    </row>
    <row r="34" spans="1:6" ht="23.25" customHeight="1" x14ac:dyDescent="0.25">
      <c r="A34" s="6" t="s">
        <v>165</v>
      </c>
      <c r="B34" s="6" t="s">
        <v>231</v>
      </c>
      <c r="C34" s="6" t="s">
        <v>232</v>
      </c>
      <c r="D34" s="6" t="s">
        <v>233</v>
      </c>
      <c r="E34" s="6" t="s">
        <v>234</v>
      </c>
      <c r="F34" s="6" t="s">
        <v>235</v>
      </c>
    </row>
    <row r="35" spans="1:6" ht="15" customHeight="1" x14ac:dyDescent="0.25">
      <c r="A35" s="7">
        <v>1</v>
      </c>
      <c r="B35" s="26" t="s">
        <v>236</v>
      </c>
      <c r="C35" s="8">
        <v>690.6</v>
      </c>
      <c r="D35" s="8">
        <v>153.80000000000001</v>
      </c>
      <c r="E35" s="8">
        <v>536.79999999999995</v>
      </c>
      <c r="F35" s="8">
        <f t="shared" ref="F35:F44" si="2">D35-E35</f>
        <v>-382.99999999999994</v>
      </c>
    </row>
    <row r="36" spans="1:6" ht="15" customHeight="1" x14ac:dyDescent="0.25">
      <c r="A36" s="9">
        <v>2</v>
      </c>
      <c r="B36" s="27" t="s">
        <v>237</v>
      </c>
      <c r="C36" s="10">
        <v>779.3</v>
      </c>
      <c r="D36" s="10">
        <v>324.3</v>
      </c>
      <c r="E36" s="10">
        <v>455</v>
      </c>
      <c r="F36" s="10">
        <f t="shared" si="2"/>
        <v>-130.69999999999999</v>
      </c>
    </row>
    <row r="37" spans="1:6" ht="15" customHeight="1" x14ac:dyDescent="0.25">
      <c r="A37" s="7">
        <v>3</v>
      </c>
      <c r="B37" s="26" t="s">
        <v>238</v>
      </c>
      <c r="C37" s="8">
        <v>793</v>
      </c>
      <c r="D37" s="8">
        <v>356.5</v>
      </c>
      <c r="E37" s="8">
        <v>436.5</v>
      </c>
      <c r="F37" s="8">
        <f t="shared" si="2"/>
        <v>-80</v>
      </c>
    </row>
    <row r="38" spans="1:6" ht="15" customHeight="1" x14ac:dyDescent="0.25">
      <c r="A38" s="9">
        <v>4</v>
      </c>
      <c r="B38" s="27" t="s">
        <v>239</v>
      </c>
      <c r="C38" s="10">
        <v>228.3</v>
      </c>
      <c r="D38" s="10">
        <v>80.2</v>
      </c>
      <c r="E38" s="10">
        <v>148.1</v>
      </c>
      <c r="F38" s="10">
        <f t="shared" si="2"/>
        <v>-67.899999999999991</v>
      </c>
    </row>
    <row r="39" spans="1:6" ht="15" customHeight="1" x14ac:dyDescent="0.25">
      <c r="A39" s="7">
        <v>5</v>
      </c>
      <c r="B39" s="26" t="s">
        <v>240</v>
      </c>
      <c r="C39" s="8">
        <v>229.8</v>
      </c>
      <c r="D39" s="8">
        <v>83.2</v>
      </c>
      <c r="E39" s="8">
        <v>146.6</v>
      </c>
      <c r="F39" s="8">
        <f t="shared" si="2"/>
        <v>-63.399999999999991</v>
      </c>
    </row>
    <row r="40" spans="1:6" ht="15" customHeight="1" x14ac:dyDescent="0.25">
      <c r="A40" s="9">
        <v>6</v>
      </c>
      <c r="B40" s="27" t="s">
        <v>241</v>
      </c>
      <c r="C40" s="10">
        <v>194</v>
      </c>
      <c r="D40" s="10">
        <v>73.7</v>
      </c>
      <c r="E40" s="10">
        <v>120.3</v>
      </c>
      <c r="F40" s="10">
        <f t="shared" si="2"/>
        <v>-46.599999999999994</v>
      </c>
    </row>
    <row r="41" spans="1:6" ht="15" customHeight="1" x14ac:dyDescent="0.25">
      <c r="A41" s="7">
        <v>7</v>
      </c>
      <c r="B41" s="26" t="s">
        <v>242</v>
      </c>
      <c r="C41" s="8">
        <v>140.30000000000001</v>
      </c>
      <c r="D41" s="8">
        <v>76.2</v>
      </c>
      <c r="E41" s="8">
        <v>64.099999999999994</v>
      </c>
      <c r="F41" s="8">
        <f t="shared" si="2"/>
        <v>12.100000000000009</v>
      </c>
    </row>
    <row r="42" spans="1:6" ht="15" customHeight="1" x14ac:dyDescent="0.25">
      <c r="A42" s="9">
        <v>8</v>
      </c>
      <c r="B42" s="27" t="s">
        <v>243</v>
      </c>
      <c r="C42" s="10">
        <v>139</v>
      </c>
      <c r="D42" s="10">
        <v>11.5</v>
      </c>
      <c r="E42" s="10">
        <v>127.5</v>
      </c>
      <c r="F42" s="10">
        <f t="shared" si="2"/>
        <v>-116</v>
      </c>
    </row>
    <row r="43" spans="1:6" ht="15" customHeight="1" x14ac:dyDescent="0.25">
      <c r="A43" s="7">
        <v>9</v>
      </c>
      <c r="B43" s="26" t="s">
        <v>244</v>
      </c>
      <c r="C43" s="8">
        <v>129.19999999999999</v>
      </c>
      <c r="D43" s="8">
        <v>41</v>
      </c>
      <c r="E43" s="8">
        <v>88.2</v>
      </c>
      <c r="F43" s="8">
        <f t="shared" si="2"/>
        <v>-47.2</v>
      </c>
    </row>
    <row r="44" spans="1:6" ht="15" customHeight="1" x14ac:dyDescent="0.25">
      <c r="A44" s="9">
        <v>10</v>
      </c>
      <c r="B44" s="27" t="s">
        <v>245</v>
      </c>
      <c r="C44" s="10">
        <v>122.4</v>
      </c>
      <c r="D44" s="10">
        <v>38.5</v>
      </c>
      <c r="E44" s="10">
        <v>83.9</v>
      </c>
      <c r="F44" s="10">
        <f t="shared" si="2"/>
        <v>-45.400000000000006</v>
      </c>
    </row>
    <row r="47" spans="1:6" ht="15" customHeight="1" x14ac:dyDescent="0.25">
      <c r="A47" s="3" t="s">
        <v>248</v>
      </c>
    </row>
    <row r="48" spans="1:6" ht="23.25" customHeight="1" x14ac:dyDescent="0.25">
      <c r="A48" s="6" t="s">
        <v>165</v>
      </c>
      <c r="B48" s="6" t="s">
        <v>231</v>
      </c>
      <c r="C48" s="6" t="s">
        <v>232</v>
      </c>
      <c r="D48" s="6" t="s">
        <v>233</v>
      </c>
      <c r="E48" s="6" t="s">
        <v>234</v>
      </c>
      <c r="F48" s="6" t="s">
        <v>235</v>
      </c>
    </row>
    <row r="49" spans="1:6" ht="15" customHeight="1" x14ac:dyDescent="0.25">
      <c r="A49" s="7">
        <v>1</v>
      </c>
      <c r="B49" s="25" t="s">
        <v>237</v>
      </c>
      <c r="C49" s="8">
        <v>798</v>
      </c>
      <c r="D49" s="8">
        <v>323</v>
      </c>
      <c r="E49" s="8">
        <v>475</v>
      </c>
      <c r="F49" s="8">
        <f t="shared" ref="F49:F58" si="3">D49-E49</f>
        <v>-152</v>
      </c>
    </row>
    <row r="50" spans="1:6" ht="15" customHeight="1" x14ac:dyDescent="0.25">
      <c r="A50" s="9">
        <v>2</v>
      </c>
      <c r="B50" s="27" t="s">
        <v>238</v>
      </c>
      <c r="C50" s="10">
        <v>756</v>
      </c>
      <c r="D50" s="10">
        <v>352</v>
      </c>
      <c r="E50" s="10">
        <v>404</v>
      </c>
      <c r="F50" s="10">
        <f t="shared" si="3"/>
        <v>-52</v>
      </c>
    </row>
    <row r="51" spans="1:6" ht="15" customHeight="1" x14ac:dyDescent="0.25">
      <c r="A51" s="7">
        <v>3</v>
      </c>
      <c r="B51" s="26" t="s">
        <v>236</v>
      </c>
      <c r="C51" s="8">
        <v>575</v>
      </c>
      <c r="D51" s="8">
        <v>148</v>
      </c>
      <c r="E51" s="8">
        <v>427</v>
      </c>
      <c r="F51" s="8">
        <f t="shared" si="3"/>
        <v>-279</v>
      </c>
    </row>
    <row r="52" spans="1:6" ht="15" customHeight="1" x14ac:dyDescent="0.25">
      <c r="A52" s="9">
        <v>4</v>
      </c>
      <c r="B52" s="27" t="s">
        <v>240</v>
      </c>
      <c r="C52" s="10">
        <v>236</v>
      </c>
      <c r="D52" s="10">
        <v>77</v>
      </c>
      <c r="E52" s="10">
        <v>159</v>
      </c>
      <c r="F52" s="10">
        <f t="shared" si="3"/>
        <v>-82</v>
      </c>
    </row>
    <row r="53" spans="1:6" ht="15" customHeight="1" x14ac:dyDescent="0.25">
      <c r="A53" s="7">
        <v>5</v>
      </c>
      <c r="B53" s="26" t="s">
        <v>239</v>
      </c>
      <c r="C53" s="8">
        <v>223</v>
      </c>
      <c r="D53" s="8">
        <v>76</v>
      </c>
      <c r="E53" s="8">
        <v>147</v>
      </c>
      <c r="F53" s="8">
        <f t="shared" si="3"/>
        <v>-71</v>
      </c>
    </row>
    <row r="54" spans="1:6" ht="15" customHeight="1" x14ac:dyDescent="0.25">
      <c r="A54" s="9">
        <v>6</v>
      </c>
      <c r="B54" s="27" t="s">
        <v>241</v>
      </c>
      <c r="C54" s="10">
        <v>185</v>
      </c>
      <c r="D54" s="10">
        <v>65</v>
      </c>
      <c r="E54" s="10">
        <v>120</v>
      </c>
      <c r="F54" s="10">
        <f t="shared" si="3"/>
        <v>-55</v>
      </c>
    </row>
    <row r="55" spans="1:6" ht="15" customHeight="1" x14ac:dyDescent="0.25">
      <c r="A55" s="7">
        <v>7</v>
      </c>
      <c r="B55" s="26" t="s">
        <v>243</v>
      </c>
      <c r="C55" s="8">
        <v>124</v>
      </c>
      <c r="D55" s="8">
        <v>10</v>
      </c>
      <c r="E55" s="8">
        <v>114</v>
      </c>
      <c r="F55" s="8">
        <f t="shared" si="3"/>
        <v>-104</v>
      </c>
    </row>
    <row r="56" spans="1:6" ht="15" customHeight="1" x14ac:dyDescent="0.25">
      <c r="A56" s="9">
        <v>8</v>
      </c>
      <c r="B56" s="27" t="s">
        <v>242</v>
      </c>
      <c r="C56" s="10">
        <v>140</v>
      </c>
      <c r="D56" s="10">
        <v>73</v>
      </c>
      <c r="E56" s="10">
        <v>67</v>
      </c>
      <c r="F56" s="10">
        <f t="shared" si="3"/>
        <v>6</v>
      </c>
    </row>
    <row r="57" spans="1:6" ht="15" customHeight="1" x14ac:dyDescent="0.25">
      <c r="A57" s="7">
        <v>9</v>
      </c>
      <c r="B57" s="26" t="s">
        <v>244</v>
      </c>
      <c r="C57" s="8">
        <v>128</v>
      </c>
      <c r="D57" s="8">
        <v>38</v>
      </c>
      <c r="E57" s="8">
        <v>90</v>
      </c>
      <c r="F57" s="8">
        <f t="shared" si="3"/>
        <v>-52</v>
      </c>
    </row>
    <row r="58" spans="1:6" ht="15" customHeight="1" x14ac:dyDescent="0.25">
      <c r="A58" s="9">
        <v>10</v>
      </c>
      <c r="B58" s="27" t="s">
        <v>245</v>
      </c>
      <c r="C58" s="10">
        <v>116</v>
      </c>
      <c r="D58" s="10">
        <v>36</v>
      </c>
      <c r="E58" s="10">
        <v>80</v>
      </c>
      <c r="F58" s="10">
        <f t="shared" si="3"/>
        <v>-44</v>
      </c>
    </row>
    <row r="61" spans="1:6" ht="15" customHeight="1" x14ac:dyDescent="0.25">
      <c r="A61" s="3" t="s">
        <v>249</v>
      </c>
    </row>
    <row r="62" spans="1:6" ht="23.25" customHeight="1" x14ac:dyDescent="0.25">
      <c r="A62" s="6" t="s">
        <v>165</v>
      </c>
      <c r="B62" s="6" t="s">
        <v>231</v>
      </c>
      <c r="C62" s="6" t="s">
        <v>232</v>
      </c>
      <c r="D62" s="6" t="s">
        <v>233</v>
      </c>
      <c r="E62" s="6" t="s">
        <v>234</v>
      </c>
      <c r="F62" s="6" t="s">
        <v>235</v>
      </c>
    </row>
    <row r="63" spans="1:6" ht="15" customHeight="1" x14ac:dyDescent="0.25">
      <c r="A63" s="7">
        <v>1</v>
      </c>
      <c r="B63" s="25" t="s">
        <v>237</v>
      </c>
      <c r="C63" s="8">
        <v>839</v>
      </c>
      <c r="D63" s="8">
        <v>332</v>
      </c>
      <c r="E63" s="8">
        <v>507</v>
      </c>
      <c r="F63" s="8">
        <f t="shared" ref="F63:F72" si="4">D63-E63</f>
        <v>-175</v>
      </c>
    </row>
    <row r="64" spans="1:6" ht="15" customHeight="1" x14ac:dyDescent="0.25">
      <c r="A64" s="9">
        <v>2</v>
      </c>
      <c r="B64" s="27" t="s">
        <v>238</v>
      </c>
      <c r="C64" s="10">
        <v>775</v>
      </c>
      <c r="D64" s="10">
        <v>357</v>
      </c>
      <c r="E64" s="10">
        <v>418</v>
      </c>
      <c r="F64" s="10">
        <f t="shared" si="4"/>
        <v>-61</v>
      </c>
    </row>
    <row r="65" spans="1:6" ht="15" customHeight="1" x14ac:dyDescent="0.25">
      <c r="A65" s="7">
        <v>3</v>
      </c>
      <c r="B65" s="26" t="s">
        <v>236</v>
      </c>
      <c r="C65" s="8">
        <v>582</v>
      </c>
      <c r="D65" s="8">
        <v>143</v>
      </c>
      <c r="E65" s="8">
        <v>439</v>
      </c>
      <c r="F65" s="8">
        <f t="shared" si="4"/>
        <v>-296</v>
      </c>
    </row>
    <row r="66" spans="1:6" ht="15" customHeight="1" x14ac:dyDescent="0.25">
      <c r="A66" s="9">
        <v>4</v>
      </c>
      <c r="B66" s="27" t="s">
        <v>240</v>
      </c>
      <c r="C66" s="10">
        <v>242</v>
      </c>
      <c r="D66" s="10">
        <v>79</v>
      </c>
      <c r="E66" s="10">
        <v>163</v>
      </c>
      <c r="F66" s="10">
        <f t="shared" si="4"/>
        <v>-84</v>
      </c>
    </row>
    <row r="67" spans="1:6" ht="15" customHeight="1" x14ac:dyDescent="0.25">
      <c r="A67" s="7">
        <v>5</v>
      </c>
      <c r="B67" s="26" t="s">
        <v>239</v>
      </c>
      <c r="C67" s="8">
        <v>220</v>
      </c>
      <c r="D67" s="8">
        <v>75</v>
      </c>
      <c r="E67" s="8">
        <v>145</v>
      </c>
      <c r="F67" s="8">
        <f t="shared" si="4"/>
        <v>-70</v>
      </c>
    </row>
    <row r="68" spans="1:6" ht="15" customHeight="1" x14ac:dyDescent="0.25">
      <c r="A68" s="9">
        <v>6</v>
      </c>
      <c r="B68" s="27" t="s">
        <v>241</v>
      </c>
      <c r="C68" s="10">
        <v>195</v>
      </c>
      <c r="D68" s="10">
        <v>70</v>
      </c>
      <c r="E68" s="10">
        <v>125</v>
      </c>
      <c r="F68" s="10">
        <f t="shared" si="4"/>
        <v>-55</v>
      </c>
    </row>
    <row r="69" spans="1:6" ht="15" customHeight="1" x14ac:dyDescent="0.25">
      <c r="A69" s="7">
        <v>7</v>
      </c>
      <c r="B69" s="26" t="s">
        <v>243</v>
      </c>
      <c r="C69" s="8">
        <v>136</v>
      </c>
      <c r="D69" s="8">
        <v>12</v>
      </c>
      <c r="E69" s="8">
        <v>124</v>
      </c>
      <c r="F69" s="8">
        <f t="shared" si="4"/>
        <v>-112</v>
      </c>
    </row>
    <row r="70" spans="1:6" ht="15" customHeight="1" x14ac:dyDescent="0.25">
      <c r="A70" s="9">
        <v>8</v>
      </c>
      <c r="B70" s="27" t="s">
        <v>242</v>
      </c>
      <c r="C70" s="10">
        <v>143</v>
      </c>
      <c r="D70" s="10">
        <v>74</v>
      </c>
      <c r="E70" s="10">
        <v>69</v>
      </c>
      <c r="F70" s="10">
        <f t="shared" si="4"/>
        <v>5</v>
      </c>
    </row>
    <row r="71" spans="1:6" ht="15" customHeight="1" x14ac:dyDescent="0.25">
      <c r="A71" s="7">
        <v>9</v>
      </c>
      <c r="B71" s="26" t="s">
        <v>244</v>
      </c>
      <c r="C71" s="8">
        <v>135</v>
      </c>
      <c r="D71" s="8">
        <v>40</v>
      </c>
      <c r="E71" s="8">
        <v>95</v>
      </c>
      <c r="F71" s="8">
        <f t="shared" si="4"/>
        <v>-55</v>
      </c>
    </row>
    <row r="72" spans="1:6" ht="15" customHeight="1" x14ac:dyDescent="0.25">
      <c r="A72" s="9">
        <v>10</v>
      </c>
      <c r="B72" s="27" t="s">
        <v>245</v>
      </c>
      <c r="C72" s="10">
        <v>128</v>
      </c>
      <c r="D72" s="10">
        <v>39</v>
      </c>
      <c r="E72" s="10">
        <v>89</v>
      </c>
      <c r="F72" s="10">
        <f t="shared" si="4"/>
        <v>-50</v>
      </c>
    </row>
    <row r="75" spans="1:6" ht="15" customHeight="1" x14ac:dyDescent="0.25">
      <c r="A75" s="1" t="s">
        <v>43</v>
      </c>
    </row>
    <row r="76" spans="1:6" ht="15" customHeight="1" x14ac:dyDescent="0.25">
      <c r="A76" s="2" t="s">
        <v>250</v>
      </c>
    </row>
    <row r="77" spans="1:6" ht="15" customHeight="1" x14ac:dyDescent="0.25">
      <c r="A77" s="2" t="s">
        <v>251</v>
      </c>
    </row>
    <row r="78" spans="1:6" ht="15" customHeight="1" x14ac:dyDescent="0.25">
      <c r="A78" s="2" t="s">
        <v>252</v>
      </c>
    </row>
    <row r="79" spans="1:6" ht="15" customHeight="1" x14ac:dyDescent="0.25">
      <c r="A79" s="2" t="s">
        <v>253</v>
      </c>
    </row>
    <row r="82" spans="1:7" ht="15" customHeight="1" x14ac:dyDescent="0.25">
      <c r="A82" s="3" t="s">
        <v>254</v>
      </c>
    </row>
    <row r="83" spans="1:7" ht="23.25" customHeight="1" x14ac:dyDescent="0.25">
      <c r="A83" s="6" t="s">
        <v>3</v>
      </c>
      <c r="B83" s="6" t="s">
        <v>237</v>
      </c>
      <c r="C83" s="6" t="s">
        <v>236</v>
      </c>
      <c r="D83" s="6" t="s">
        <v>238</v>
      </c>
      <c r="E83" s="6" t="s">
        <v>240</v>
      </c>
      <c r="F83" s="6" t="s">
        <v>239</v>
      </c>
      <c r="G83" s="6" t="s">
        <v>255</v>
      </c>
    </row>
    <row r="84" spans="1:7" ht="15" customHeight="1" x14ac:dyDescent="0.25">
      <c r="A84" s="7" t="s">
        <v>38</v>
      </c>
      <c r="B84" s="8">
        <v>538.1</v>
      </c>
      <c r="C84" s="8">
        <v>559.20000000000005</v>
      </c>
      <c r="D84" s="8">
        <v>525.20000000000005</v>
      </c>
      <c r="E84" s="8">
        <v>171.5</v>
      </c>
      <c r="F84" s="8">
        <v>183.3</v>
      </c>
      <c r="G84" s="8">
        <v>99.8</v>
      </c>
    </row>
    <row r="85" spans="1:7" ht="15" customHeight="1" x14ac:dyDescent="0.25">
      <c r="A85" s="9" t="s">
        <v>39</v>
      </c>
      <c r="B85" s="10">
        <v>661.2</v>
      </c>
      <c r="C85" s="10">
        <v>657.4</v>
      </c>
      <c r="D85" s="10">
        <v>664.5</v>
      </c>
      <c r="E85" s="10">
        <v>195.1</v>
      </c>
      <c r="F85" s="10">
        <v>211.7</v>
      </c>
      <c r="G85" s="10">
        <v>124.1</v>
      </c>
    </row>
    <row r="86" spans="1:7" ht="15" customHeight="1" x14ac:dyDescent="0.25">
      <c r="A86" s="7" t="s">
        <v>40</v>
      </c>
      <c r="B86" s="8">
        <v>779.3</v>
      </c>
      <c r="C86" s="8">
        <v>690.6</v>
      </c>
      <c r="D86" s="8">
        <v>793</v>
      </c>
      <c r="E86" s="8">
        <v>229.8</v>
      </c>
      <c r="F86" s="8">
        <v>228.3</v>
      </c>
      <c r="G86" s="8">
        <v>145</v>
      </c>
    </row>
    <row r="87" spans="1:7" ht="15" customHeight="1" x14ac:dyDescent="0.25">
      <c r="A87" s="9" t="s">
        <v>41</v>
      </c>
      <c r="B87" s="10">
        <v>798</v>
      </c>
      <c r="C87" s="10">
        <v>575</v>
      </c>
      <c r="D87" s="10">
        <v>756</v>
      </c>
      <c r="E87" s="10">
        <v>236</v>
      </c>
      <c r="F87" s="10">
        <v>223</v>
      </c>
      <c r="G87" s="10">
        <v>138.6</v>
      </c>
    </row>
    <row r="88" spans="1:7" ht="15" customHeight="1" x14ac:dyDescent="0.25">
      <c r="A88" s="7" t="s">
        <v>42</v>
      </c>
      <c r="B88" s="8">
        <v>839</v>
      </c>
      <c r="C88" s="8">
        <v>582</v>
      </c>
      <c r="D88" s="8">
        <v>775</v>
      </c>
      <c r="E88" s="8">
        <v>242</v>
      </c>
      <c r="F88" s="8">
        <v>220</v>
      </c>
      <c r="G88" s="8">
        <v>147.4</v>
      </c>
    </row>
    <row r="89" spans="1:7" ht="15" customHeight="1" x14ac:dyDescent="0.25">
      <c r="A89" s="33" t="s">
        <v>256</v>
      </c>
      <c r="B89" s="33"/>
      <c r="C89" s="33"/>
      <c r="D89" s="33"/>
      <c r="E89" s="33"/>
      <c r="F89" s="33"/>
      <c r="G89" s="33"/>
    </row>
  </sheetData>
  <mergeCells count="1">
    <mergeCell ref="A89:G8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A5A5A"/>
  </sheetPr>
  <dimension ref="A1:C29"/>
  <sheetViews>
    <sheetView zoomScaleNormal="100" workbookViewId="0"/>
  </sheetViews>
  <sheetFormatPr defaultColWidth="8.7109375" defaultRowHeight="15" x14ac:dyDescent="0.25"/>
  <cols>
    <col min="1" max="1" width="35" customWidth="1"/>
    <col min="2" max="2" width="45" customWidth="1"/>
    <col min="3" max="3" width="50" customWidth="1"/>
  </cols>
  <sheetData>
    <row r="1" spans="1:3" ht="48" customHeight="1" x14ac:dyDescent="0.25">
      <c r="A1" s="29" t="s">
        <v>257</v>
      </c>
      <c r="B1" s="30"/>
      <c r="C1" s="30"/>
    </row>
    <row r="2" spans="1:3" ht="15" customHeight="1" x14ac:dyDescent="0.25">
      <c r="A2" s="31"/>
      <c r="B2" s="31"/>
      <c r="C2" s="31"/>
    </row>
    <row r="3" spans="1:3" ht="15" customHeight="1" x14ac:dyDescent="0.25">
      <c r="A3" s="32" t="s">
        <v>258</v>
      </c>
      <c r="B3" s="32"/>
      <c r="C3" s="32"/>
    </row>
    <row r="4" spans="1:3" ht="34.5" customHeight="1" x14ac:dyDescent="0.25">
      <c r="A4" s="31" t="s">
        <v>259</v>
      </c>
      <c r="B4" s="31"/>
      <c r="C4" s="31"/>
    </row>
    <row r="5" spans="1:3" ht="34.5" customHeight="1" x14ac:dyDescent="0.25">
      <c r="A5" s="31" t="s">
        <v>260</v>
      </c>
      <c r="B5" s="31"/>
      <c r="C5" s="31"/>
    </row>
    <row r="6" spans="1:3" ht="15" customHeight="1" x14ac:dyDescent="0.25">
      <c r="A6" s="31"/>
      <c r="B6" s="31"/>
      <c r="C6" s="31"/>
    </row>
    <row r="7" spans="1:3" ht="15" customHeight="1" x14ac:dyDescent="0.25">
      <c r="A7" s="32" t="s">
        <v>261</v>
      </c>
      <c r="B7" s="32" t="s">
        <v>262</v>
      </c>
      <c r="C7" s="32" t="s">
        <v>263</v>
      </c>
    </row>
    <row r="8" spans="1:3" ht="34.5" customHeight="1" x14ac:dyDescent="0.25">
      <c r="A8" s="31" t="s">
        <v>264</v>
      </c>
      <c r="B8" s="31" t="s">
        <v>265</v>
      </c>
      <c r="C8" s="31" t="s">
        <v>266</v>
      </c>
    </row>
    <row r="9" spans="1:3" ht="34.5" customHeight="1" x14ac:dyDescent="0.25">
      <c r="A9" s="31" t="s">
        <v>267</v>
      </c>
      <c r="B9" s="31" t="s">
        <v>268</v>
      </c>
      <c r="C9" s="31" t="s">
        <v>269</v>
      </c>
    </row>
    <row r="10" spans="1:3" ht="45.75" customHeight="1" x14ac:dyDescent="0.25">
      <c r="A10" s="31" t="s">
        <v>270</v>
      </c>
      <c r="B10" s="31" t="s">
        <v>271</v>
      </c>
      <c r="C10" s="31" t="s">
        <v>272</v>
      </c>
    </row>
    <row r="11" spans="1:3" ht="57" customHeight="1" x14ac:dyDescent="0.25">
      <c r="A11" s="31" t="s">
        <v>273</v>
      </c>
      <c r="B11" s="31" t="s">
        <v>274</v>
      </c>
      <c r="C11" s="31" t="s">
        <v>275</v>
      </c>
    </row>
    <row r="12" spans="1:3" ht="34.5" customHeight="1" x14ac:dyDescent="0.25">
      <c r="A12" s="31" t="s">
        <v>276</v>
      </c>
      <c r="B12" s="31" t="s">
        <v>277</v>
      </c>
      <c r="C12" s="31" t="s">
        <v>278</v>
      </c>
    </row>
    <row r="13" spans="1:3" ht="45.75" customHeight="1" x14ac:dyDescent="0.25">
      <c r="A13" s="31" t="s">
        <v>279</v>
      </c>
      <c r="B13" s="31" t="s">
        <v>280</v>
      </c>
      <c r="C13" s="31" t="s">
        <v>281</v>
      </c>
    </row>
    <row r="14" spans="1:3" ht="15" customHeight="1" x14ac:dyDescent="0.25">
      <c r="A14" s="31"/>
      <c r="B14" s="31"/>
      <c r="C14" s="31"/>
    </row>
    <row r="15" spans="1:3" ht="15" customHeight="1" x14ac:dyDescent="0.25">
      <c r="A15" s="32" t="s">
        <v>282</v>
      </c>
      <c r="B15" s="32"/>
      <c r="C15" s="32"/>
    </row>
    <row r="16" spans="1:3" ht="15" customHeight="1" x14ac:dyDescent="0.25">
      <c r="A16" s="31" t="s">
        <v>283</v>
      </c>
      <c r="B16" s="31" t="s">
        <v>284</v>
      </c>
      <c r="C16" s="31"/>
    </row>
    <row r="17" spans="1:3" ht="15" customHeight="1" x14ac:dyDescent="0.25">
      <c r="A17" s="31" t="s">
        <v>285</v>
      </c>
      <c r="B17" s="31" t="s">
        <v>286</v>
      </c>
      <c r="C17" s="31"/>
    </row>
    <row r="18" spans="1:3" ht="15" customHeight="1" x14ac:dyDescent="0.25">
      <c r="A18" s="31" t="s">
        <v>287</v>
      </c>
      <c r="B18" s="31" t="s">
        <v>288</v>
      </c>
      <c r="C18" s="31"/>
    </row>
    <row r="19" spans="1:3" ht="23.25" customHeight="1" x14ac:dyDescent="0.25">
      <c r="A19" s="31" t="s">
        <v>289</v>
      </c>
      <c r="B19" s="31" t="s">
        <v>290</v>
      </c>
      <c r="C19" s="31"/>
    </row>
    <row r="20" spans="1:3" ht="15" customHeight="1" x14ac:dyDescent="0.25">
      <c r="A20" s="31" t="s">
        <v>291</v>
      </c>
      <c r="B20" s="31" t="s">
        <v>292</v>
      </c>
      <c r="C20" s="31"/>
    </row>
    <row r="21" spans="1:3" ht="15" customHeight="1" x14ac:dyDescent="0.25">
      <c r="A21" s="31" t="s">
        <v>293</v>
      </c>
      <c r="B21" s="31" t="s">
        <v>294</v>
      </c>
      <c r="C21" s="31"/>
    </row>
    <row r="22" spans="1:3" ht="23.25" customHeight="1" x14ac:dyDescent="0.25">
      <c r="A22" s="31" t="s">
        <v>295</v>
      </c>
      <c r="B22" s="31" t="s">
        <v>296</v>
      </c>
      <c r="C22" s="31"/>
    </row>
    <row r="23" spans="1:3" ht="34.5" customHeight="1" x14ac:dyDescent="0.25">
      <c r="A23" s="31" t="s">
        <v>297</v>
      </c>
      <c r="B23" s="31" t="s">
        <v>298</v>
      </c>
      <c r="C23" s="31"/>
    </row>
    <row r="24" spans="1:3" ht="15" customHeight="1" x14ac:dyDescent="0.25">
      <c r="A24" s="31" t="s">
        <v>299</v>
      </c>
      <c r="B24" s="31" t="s">
        <v>300</v>
      </c>
      <c r="C24" s="31"/>
    </row>
    <row r="25" spans="1:3" ht="15" customHeight="1" x14ac:dyDescent="0.25">
      <c r="A25" s="31"/>
      <c r="B25" s="31"/>
      <c r="C25" s="31"/>
    </row>
    <row r="26" spans="1:3" ht="15" customHeight="1" x14ac:dyDescent="0.25">
      <c r="A26" s="32" t="s">
        <v>301</v>
      </c>
      <c r="B26" s="32"/>
      <c r="C26" s="32"/>
    </row>
    <row r="27" spans="1:3" ht="23.25" customHeight="1" x14ac:dyDescent="0.25">
      <c r="A27" s="31" t="s">
        <v>302</v>
      </c>
      <c r="B27" s="31"/>
      <c r="C27" s="31"/>
    </row>
    <row r="28" spans="1:3" ht="23.25" customHeight="1" x14ac:dyDescent="0.25">
      <c r="A28" s="31" t="s">
        <v>303</v>
      </c>
      <c r="B28" s="31"/>
      <c r="C28" s="31"/>
    </row>
    <row r="29" spans="1:3" ht="23.25" customHeight="1" x14ac:dyDescent="0.25">
      <c r="A29" s="31" t="s">
        <v>304</v>
      </c>
      <c r="B29" s="31"/>
      <c r="C29" s="31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Trade Balance</vt:lpstr>
      <vt:lpstr>Tariff Revenue</vt:lpstr>
      <vt:lpstr>Industrial Policy Acts</vt:lpstr>
      <vt:lpstr>Mfg Construction</vt:lpstr>
      <vt:lpstr>Ports &amp; Crossings</vt:lpstr>
      <vt:lpstr>Trading Partners</vt:lpstr>
      <vt:lpstr>Methodology &amp; 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Weintraub</dc:creator>
  <dc:description/>
  <cp:lastModifiedBy>Charles Weintraub</cp:lastModifiedBy>
  <cp:revision>1</cp:revision>
  <dcterms:created xsi:type="dcterms:W3CDTF">2026-03-03T00:08:06Z</dcterms:created>
  <dcterms:modified xsi:type="dcterms:W3CDTF">2026-03-23T14:12:57Z</dcterms:modified>
  <dc:language>en-US</dc:language>
</cp:coreProperties>
</file>